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keting\Privé\2- Tarification, commercialisation et coût GRP\CGV TV\2024\DOCUMENTS UTILES\"/>
    </mc:Choice>
  </mc:AlternateContent>
  <workbookProtection workbookAlgorithmName="SHA-512" workbookHashValue="Prrfyy5cAirKlcDM4gV5ralK49o7yL+Er0a8+1DReD4BFaM3lWFluSWZo5QkBDDF5VZpG/PRuPmpMK4t+fTAlQ==" workbookSaltValue="/Z4Ky705X1CY8YJFJijbyA==" workbookSpinCount="100000" lockStructure="1"/>
  <bookViews>
    <workbookView xWindow="0" yWindow="0" windowWidth="19200" windowHeight="6900"/>
  </bookViews>
  <sheets>
    <sheet name="Calculette FE" sheetId="1" r:id="rId1"/>
    <sheet name="TDB" sheetId="2" state="hidden" r:id="rId2"/>
  </sheets>
  <externalReferences>
    <externalReference r:id="rId3"/>
  </externalReferences>
  <definedNames>
    <definedName name="Cibles">'[1]Calcul M6'!$G$2:$G$22</definedName>
    <definedName name="Durée">'[1]Calcul M6'!$A$2:$A$44</definedName>
    <definedName name="Question_fermée">'[1]Calcul M6'!$A$47:$A$49</definedName>
    <definedName name="TV_et_ou_digital">'[1]Calcul M6'!$A$52:$A$54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M28" i="1" l="1"/>
  <c r="I28" i="1"/>
  <c r="E28" i="1"/>
  <c r="M25" i="1"/>
  <c r="I25" i="1"/>
  <c r="E25" i="1"/>
  <c r="O51" i="2"/>
  <c r="N51" i="2"/>
  <c r="M51" i="2"/>
  <c r="K51" i="2"/>
  <c r="J51" i="2"/>
  <c r="I51" i="2"/>
  <c r="O56" i="2" l="1"/>
  <c r="N56" i="2"/>
  <c r="M56" i="2"/>
  <c r="K56" i="2"/>
  <c r="J56" i="2"/>
  <c r="I56" i="2"/>
  <c r="O55" i="2"/>
  <c r="N55" i="2"/>
  <c r="M55" i="2"/>
  <c r="K55" i="2"/>
  <c r="J55" i="2"/>
  <c r="I55" i="2"/>
  <c r="O53" i="2"/>
  <c r="N53" i="2"/>
  <c r="M53" i="2"/>
  <c r="K53" i="2"/>
  <c r="J53" i="2"/>
  <c r="I53" i="2"/>
  <c r="O17" i="2"/>
  <c r="N17" i="2"/>
  <c r="M17" i="2"/>
  <c r="K17" i="2"/>
  <c r="J17" i="2"/>
  <c r="I17" i="2"/>
  <c r="O34" i="2"/>
  <c r="N34" i="2"/>
  <c r="M34" i="2"/>
  <c r="K34" i="2"/>
  <c r="J34" i="2"/>
  <c r="I34" i="2"/>
  <c r="O27" i="2"/>
  <c r="N27" i="2"/>
  <c r="M27" i="2"/>
  <c r="K27" i="2"/>
  <c r="J27" i="2"/>
  <c r="I27" i="2"/>
  <c r="O66" i="2"/>
  <c r="N66" i="2"/>
  <c r="M66" i="2"/>
  <c r="K66" i="2"/>
  <c r="J66" i="2"/>
  <c r="I66" i="2"/>
  <c r="O28" i="2"/>
  <c r="N28" i="2"/>
  <c r="M28" i="2"/>
  <c r="K28" i="2"/>
  <c r="J28" i="2"/>
  <c r="I28" i="2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8" i="2"/>
  <c r="O19" i="2"/>
  <c r="O20" i="2"/>
  <c r="O21" i="2"/>
  <c r="O23" i="2"/>
  <c r="O24" i="2"/>
  <c r="O25" i="2"/>
  <c r="O26" i="2"/>
  <c r="O29" i="2"/>
  <c r="O30" i="2"/>
  <c r="O31" i="2"/>
  <c r="O32" i="2"/>
  <c r="O33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2" i="2"/>
  <c r="O54" i="2"/>
  <c r="O57" i="2"/>
  <c r="O58" i="2"/>
  <c r="O59" i="2"/>
  <c r="O60" i="2"/>
  <c r="O61" i="2"/>
  <c r="O62" i="2"/>
  <c r="O63" i="2"/>
  <c r="O64" i="2"/>
  <c r="O65" i="2"/>
  <c r="O67" i="2"/>
  <c r="O68" i="2"/>
  <c r="O69" i="2"/>
  <c r="O70" i="2"/>
  <c r="O71" i="2"/>
  <c r="O72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8" i="2"/>
  <c r="N19" i="2"/>
  <c r="N20" i="2"/>
  <c r="N21" i="2"/>
  <c r="N23" i="2"/>
  <c r="N24" i="2"/>
  <c r="N25" i="2"/>
  <c r="N26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2" i="2"/>
  <c r="N54" i="2"/>
  <c r="N57" i="2"/>
  <c r="N58" i="2"/>
  <c r="N59" i="2"/>
  <c r="N60" i="2"/>
  <c r="N61" i="2"/>
  <c r="N62" i="2"/>
  <c r="N63" i="2"/>
  <c r="N64" i="2"/>
  <c r="N65" i="2"/>
  <c r="N67" i="2"/>
  <c r="N68" i="2"/>
  <c r="N69" i="2"/>
  <c r="N70" i="2"/>
  <c r="N71" i="2"/>
  <c r="N72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8" i="2"/>
  <c r="M19" i="2"/>
  <c r="M20" i="2"/>
  <c r="M21" i="2"/>
  <c r="M23" i="2"/>
  <c r="M24" i="2"/>
  <c r="M25" i="2"/>
  <c r="M26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2" i="2"/>
  <c r="M54" i="2"/>
  <c r="M57" i="2"/>
  <c r="M58" i="2"/>
  <c r="M59" i="2"/>
  <c r="M60" i="2"/>
  <c r="M61" i="2"/>
  <c r="M62" i="2"/>
  <c r="M63" i="2"/>
  <c r="M64" i="2"/>
  <c r="M65" i="2"/>
  <c r="M67" i="2"/>
  <c r="M68" i="2"/>
  <c r="M69" i="2"/>
  <c r="M70" i="2"/>
  <c r="M71" i="2"/>
  <c r="M72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8" i="2"/>
  <c r="K19" i="2"/>
  <c r="K20" i="2"/>
  <c r="K21" i="2"/>
  <c r="K23" i="2"/>
  <c r="K24" i="2"/>
  <c r="K25" i="2"/>
  <c r="K26" i="2"/>
  <c r="K29" i="2"/>
  <c r="K30" i="2"/>
  <c r="K31" i="2"/>
  <c r="K32" i="2"/>
  <c r="K33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2" i="2"/>
  <c r="K54" i="2"/>
  <c r="K57" i="2"/>
  <c r="K58" i="2"/>
  <c r="K59" i="2"/>
  <c r="K60" i="2"/>
  <c r="K61" i="2"/>
  <c r="K62" i="2"/>
  <c r="K63" i="2"/>
  <c r="K64" i="2"/>
  <c r="K65" i="2"/>
  <c r="K67" i="2"/>
  <c r="K68" i="2"/>
  <c r="K69" i="2"/>
  <c r="K70" i="2"/>
  <c r="K71" i="2"/>
  <c r="K72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3" i="2"/>
  <c r="J24" i="2"/>
  <c r="J25" i="2"/>
  <c r="J26" i="2"/>
  <c r="J29" i="2"/>
  <c r="J30" i="2"/>
  <c r="J31" i="2"/>
  <c r="J32" i="2"/>
  <c r="J33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2" i="2"/>
  <c r="J54" i="2"/>
  <c r="J57" i="2"/>
  <c r="J58" i="2"/>
  <c r="J59" i="2"/>
  <c r="J60" i="2"/>
  <c r="J61" i="2"/>
  <c r="J62" i="2"/>
  <c r="J63" i="2"/>
  <c r="J64" i="2"/>
  <c r="J65" i="2"/>
  <c r="J67" i="2"/>
  <c r="J68" i="2"/>
  <c r="J69" i="2"/>
  <c r="J70" i="2"/>
  <c r="J71" i="2"/>
  <c r="J7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3" i="2"/>
  <c r="I24" i="2"/>
  <c r="I25" i="2"/>
  <c r="I26" i="2"/>
  <c r="I29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2" i="2"/>
  <c r="I54" i="2"/>
  <c r="I57" i="2"/>
  <c r="I58" i="2"/>
  <c r="I59" i="2"/>
  <c r="I60" i="2"/>
  <c r="I61" i="2"/>
  <c r="I62" i="2"/>
  <c r="I63" i="2"/>
  <c r="I64" i="2"/>
  <c r="I65" i="2"/>
  <c r="I67" i="2"/>
  <c r="I68" i="2"/>
  <c r="I69" i="2"/>
  <c r="I70" i="2"/>
  <c r="I71" i="2"/>
  <c r="I72" i="2"/>
  <c r="I2" i="2"/>
  <c r="E14" i="1" l="1"/>
  <c r="M17" i="1"/>
  <c r="M14" i="1"/>
  <c r="I17" i="1"/>
  <c r="I14" i="1"/>
</calcChain>
</file>

<file path=xl/sharedStrings.xml><?xml version="1.0" encoding="utf-8"?>
<sst xmlns="http://schemas.openxmlformats.org/spreadsheetml/2006/main" count="110" uniqueCount="100">
  <si>
    <t>Cible média</t>
  </si>
  <si>
    <t>Femmes de 15+</t>
  </si>
  <si>
    <t>Femme de 15-24</t>
  </si>
  <si>
    <t>Femme de 15-34</t>
  </si>
  <si>
    <t>Femme de 15+ Active</t>
  </si>
  <si>
    <t>Femme Responsable des achats de 15+</t>
  </si>
  <si>
    <t>Femme Responsable des achats de 15-49</t>
  </si>
  <si>
    <t>Foyer</t>
  </si>
  <si>
    <t>Homme de 15+</t>
  </si>
  <si>
    <t>Homme de 15-49</t>
  </si>
  <si>
    <t>Individu de 4+</t>
  </si>
  <si>
    <t>Individu de 15+</t>
  </si>
  <si>
    <t>Individu de 15-24</t>
  </si>
  <si>
    <t>Individu de 15-34</t>
  </si>
  <si>
    <t>Individu de 15-49</t>
  </si>
  <si>
    <t>Individu de 15+ Foy dans agglomération 100000+</t>
  </si>
  <si>
    <t>Individu de 25-49</t>
  </si>
  <si>
    <t>Individu de 35-59</t>
  </si>
  <si>
    <t>Individu de 15+ actif</t>
  </si>
  <si>
    <t>Individu de 15+ CSP+</t>
  </si>
  <si>
    <t>Individu de 15+ Foy Chef CSP+</t>
  </si>
  <si>
    <t>Individu de 15-59 responsable des achats</t>
  </si>
  <si>
    <t>Individu de 4-10</t>
  </si>
  <si>
    <t>Individu de 4-14</t>
  </si>
  <si>
    <t>Garçon de 4-14</t>
  </si>
  <si>
    <t>Individu de 11-14</t>
  </si>
  <si>
    <t>effectifs eTV 2021</t>
  </si>
  <si>
    <t>effectifs eTV 2022</t>
  </si>
  <si>
    <t>effectifs eTV 2023</t>
  </si>
  <si>
    <t>effectifs FE 2021</t>
  </si>
  <si>
    <t>effectifs FE 2022</t>
  </si>
  <si>
    <t>effectifs FE 2023</t>
  </si>
  <si>
    <t>cibles</t>
  </si>
  <si>
    <t>coefficient 2022 FE</t>
  </si>
  <si>
    <t>CGRP sur cible France entière</t>
  </si>
  <si>
    <t>Individu de 11-24</t>
  </si>
  <si>
    <t>Individu de 11-34</t>
  </si>
  <si>
    <t>Individu de 15-59</t>
  </si>
  <si>
    <t>Individu de 15+Foy dans agglomération &lt;100000</t>
  </si>
  <si>
    <t>Individu de 25+</t>
  </si>
  <si>
    <t>Individu de 25-34</t>
  </si>
  <si>
    <t>Individu de 35+</t>
  </si>
  <si>
    <t>Individu de 35-49</t>
  </si>
  <si>
    <t>Individu de 50+</t>
  </si>
  <si>
    <t>Individu de 50-59</t>
  </si>
  <si>
    <t>Individu de 60+</t>
  </si>
  <si>
    <t>Fille de 4-14</t>
  </si>
  <si>
    <t>Femme de 15-49</t>
  </si>
  <si>
    <t>Femme de 25+</t>
  </si>
  <si>
    <t>Femme de 25-34</t>
  </si>
  <si>
    <t>Femme de 25-49</t>
  </si>
  <si>
    <t>Femme de 25-59</t>
  </si>
  <si>
    <t>Femme de 35+</t>
  </si>
  <si>
    <t>Femme de 35-49</t>
  </si>
  <si>
    <t>Femme de 35-59</t>
  </si>
  <si>
    <t>Femme de 50+</t>
  </si>
  <si>
    <t>Homme de 15-24</t>
  </si>
  <si>
    <t>Homme de 15-34</t>
  </si>
  <si>
    <t>Homme de 25-34</t>
  </si>
  <si>
    <t>Homme de 25-49</t>
  </si>
  <si>
    <t>Homme de 35+</t>
  </si>
  <si>
    <t>Homme de 35-49</t>
  </si>
  <si>
    <t>Homme de 35-59</t>
  </si>
  <si>
    <t>Homme de 50+</t>
  </si>
  <si>
    <t>Individu de 15+ non CSP+</t>
  </si>
  <si>
    <t>Individu de 15+ CSP-</t>
  </si>
  <si>
    <t>Individu de 15+ inactif</t>
  </si>
  <si>
    <t>Femme de 15+ Inactive</t>
  </si>
  <si>
    <t xml:space="preserve">Homme de 15+ actif </t>
  </si>
  <si>
    <t>Homme de 15+ inactif</t>
  </si>
  <si>
    <t>Femme Responsable des achats de 15+ Foy sans enfant de 0-14</t>
  </si>
  <si>
    <t>Femme Responsable des achats de 50+</t>
  </si>
  <si>
    <t>coefficient 2021 FE</t>
  </si>
  <si>
    <t>coeficient 2023 FE</t>
  </si>
  <si>
    <t>CGRP sur cible Equipés TV</t>
  </si>
  <si>
    <t xml:space="preserve">      </t>
  </si>
  <si>
    <t>coefficient 2021 eTV</t>
  </si>
  <si>
    <t>coefficient 2022 eTV</t>
  </si>
  <si>
    <t>coeficient 2023 eTV</t>
  </si>
  <si>
    <t>CALCULETTE FRANCE ENTIERE</t>
  </si>
  <si>
    <t>Homme de 25-59</t>
  </si>
  <si>
    <t>Individu de 25-49 ans CSP+</t>
  </si>
  <si>
    <t>Individu de 50-70 CSP+ actif ou retraité</t>
  </si>
  <si>
    <t>Individu de 15+ profession libérale ou cadre supérieur</t>
  </si>
  <si>
    <t>Femme Responsable des achats de 25-59</t>
  </si>
  <si>
    <t>Femme Responsable des achats de 15-49 CSP+</t>
  </si>
  <si>
    <t>Femme Responsable des achats de 15+ Foy avec enfant de 0-24</t>
  </si>
  <si>
    <t>Individu 25-59</t>
  </si>
  <si>
    <t>GRP sur cible EQTV</t>
  </si>
  <si>
    <t>GRP sur cible France entière</t>
  </si>
  <si>
    <t xml:space="preserve">  </t>
  </si>
  <si>
    <r>
      <t xml:space="preserve"> </t>
    </r>
    <r>
      <rPr>
        <b/>
        <sz val="14"/>
        <color rgb="FFF8CC10"/>
        <rFont val="Calibri"/>
        <family val="2"/>
        <scheme val="minor"/>
      </rPr>
      <t xml:space="preserve"> </t>
    </r>
    <r>
      <rPr>
        <b/>
        <sz val="12"/>
        <color rgb="FFF8CC10"/>
        <rFont val="Calibri"/>
        <family val="2"/>
        <scheme val="minor"/>
      </rPr>
      <t xml:space="preserve">renseignez ici </t>
    </r>
  </si>
  <si>
    <t xml:space="preserve">  renseignez ici</t>
  </si>
  <si>
    <t xml:space="preserve">   </t>
  </si>
  <si>
    <t>Cette calculette permet donc de calculer les référents de CGRP passés sur une base France entière.</t>
  </si>
  <si>
    <t>EQUIPES TV VERS FRANCE ENTIERE</t>
  </si>
  <si>
    <t>FRANCE ENTIERE VERS EQUIPES TV</t>
  </si>
  <si>
    <t>La mesure 4 écrans n'est pas incluse dans le recalcul des CGRP passés mais sera bien mesurée en 2024.</t>
  </si>
  <si>
    <t>A partir de janvier 2024, la référence du Mediamat évolue pour mesurer l'ensemble des écrans, y compris auprès des foyers non équipés TV.</t>
  </si>
  <si>
    <t>Femme Responsable des achats de 15+ Foyer avec enfant de 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</si>
</sst>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€_-;\-* #,##0.00\ _€_-;_-* &quot;-&quot;??\ _€_-;_-@_-"/>
    <numFmt numFmtId="166" formatCode="#,##0\ &quot;€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0"/>
      <color rgb="FFF8CC10"/>
      <name val="Arial"/>
      <family val="2"/>
    </font>
    <font>
      <b/>
      <sz val="16"/>
      <color theme="1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12"/>
      <color rgb="FFF8CC1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4"/>
      <color rgb="FFF8CC10"/>
      <name val="Calibri"/>
      <family val="2"/>
      <scheme val="minor"/>
    </font>
    <font>
      <sz val="10"/>
      <name val="Arial Black"/>
      <family val="2"/>
    </font>
    <font>
      <sz val="16"/>
      <color theme="1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rgb="FFF7CDF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DA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C10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AD94C"/>
        <bgColor indexed="64"/>
      </patternFill>
    </fill>
    <fill>
      <patternFill patternType="solid">
        <fgColor rgb="FFFFE389"/>
        <bgColor indexed="64"/>
      </patternFill>
    </fill>
  </fills>
  <borders count="18">
    <border>
      <left/>
      <right/>
      <top/>
      <bottom/>
      <diagonal/>
    </border>
    <border>
      <left style="medium">
        <color rgb="FFF8CC10"/>
      </left>
      <right style="medium">
        <color rgb="FFF8CC10"/>
      </right>
      <top style="medium">
        <color rgb="FFF8CC10"/>
      </top>
      <bottom style="medium">
        <color rgb="FFF8CC1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0" xfId="0" applyFont="1" applyFill="1"/>
    <xf numFmtId="0" fontId="5" fillId="3" borderId="0" xfId="0" applyFont="1" applyFill="1"/>
    <xf numFmtId="0" fontId="1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Border="1"/>
    <xf numFmtId="1" fontId="1" fillId="7" borderId="0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top" wrapText="1"/>
    </xf>
    <xf numFmtId="0" fontId="1" fillId="7" borderId="0" xfId="0" applyFont="1" applyFill="1" applyBorder="1" applyAlignment="1" applyProtection="1">
      <alignment vertical="center"/>
    </xf>
    <xf numFmtId="0" fontId="1" fillId="7" borderId="0" xfId="0" applyNumberFormat="1" applyFont="1" applyFill="1" applyBorder="1" applyAlignment="1" applyProtection="1">
      <alignment horizontal="center" vertical="center"/>
    </xf>
    <xf numFmtId="1" fontId="1" fillId="7" borderId="0" xfId="0" quotePrefix="1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top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/>
    <xf numFmtId="164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5" borderId="0" xfId="3" applyFont="1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9" fillId="7" borderId="0" xfId="3" applyFill="1" applyAlignment="1">
      <alignment horizontal="left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Fill="1"/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center"/>
    </xf>
    <xf numFmtId="1" fontId="13" fillId="0" borderId="0" xfId="0" quotePrefix="1" applyNumberFormat="1" applyFont="1" applyFill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" fontId="13" fillId="0" borderId="0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9" fillId="7" borderId="0" xfId="3" applyFill="1"/>
    <xf numFmtId="0" fontId="0" fillId="0" borderId="0" xfId="0" applyFill="1" applyBorder="1"/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/>
    <xf numFmtId="1" fontId="1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12" fillId="0" borderId="17" xfId="0" applyFont="1" applyBorder="1"/>
    <xf numFmtId="0" fontId="0" fillId="0" borderId="17" xfId="0" applyBorder="1"/>
    <xf numFmtId="164" fontId="13" fillId="0" borderId="17" xfId="0" applyNumberFormat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left" vertical="center"/>
    </xf>
    <xf numFmtId="0" fontId="0" fillId="0" borderId="0" xfId="0" applyAlignment="1">
      <alignment vertical="top"/>
    </xf>
    <xf numFmtId="164" fontId="14" fillId="0" borderId="10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Border="1"/>
    <xf numFmtId="164" fontId="14" fillId="0" borderId="11" xfId="0" applyNumberFormat="1" applyFont="1" applyBorder="1" applyAlignment="1" applyProtection="1">
      <alignment vertical="center"/>
    </xf>
    <xf numFmtId="164" fontId="0" fillId="0" borderId="0" xfId="0" applyNumberFormat="1"/>
    <xf numFmtId="164" fontId="14" fillId="0" borderId="0" xfId="0" applyNumberFormat="1" applyFont="1" applyBorder="1" applyAlignment="1" applyProtection="1">
      <alignment vertical="center"/>
    </xf>
    <xf numFmtId="0" fontId="18" fillId="0" borderId="0" xfId="0" applyFont="1"/>
    <xf numFmtId="0" fontId="9" fillId="0" borderId="0" xfId="3" applyFill="1" applyAlignment="1">
      <alignment horizontal="left"/>
    </xf>
    <xf numFmtId="0" fontId="4" fillId="0" borderId="0" xfId="0" applyFont="1" applyFill="1" applyAlignment="1">
      <alignment horizontal="center"/>
    </xf>
    <xf numFmtId="166" fontId="13" fillId="0" borderId="15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Fill="1" applyBorder="1" applyAlignment="1" applyProtection="1">
      <alignment horizontal="center" vertical="center"/>
    </xf>
    <xf numFmtId="166" fontId="13" fillId="9" borderId="15" xfId="0" quotePrefix="1" applyNumberFormat="1" applyFont="1" applyFill="1" applyBorder="1" applyAlignment="1" applyProtection="1">
      <alignment horizontal="center" vertical="center" wrapText="1"/>
      <protection locked="0"/>
    </xf>
    <xf numFmtId="166" fontId="13" fillId="9" borderId="16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 wrapText="1"/>
    </xf>
    <xf numFmtId="0" fontId="10" fillId="11" borderId="16" xfId="0" applyFont="1" applyFill="1" applyBorder="1" applyAlignment="1" applyProtection="1">
      <alignment horizontal="center" vertical="center" wrapText="1"/>
    </xf>
    <xf numFmtId="164" fontId="13" fillId="9" borderId="15" xfId="0" quotePrefix="1" applyNumberFormat="1" applyFont="1" applyFill="1" applyBorder="1" applyAlignment="1" applyProtection="1">
      <alignment horizontal="center" vertical="center" wrapText="1"/>
      <protection locked="0"/>
    </xf>
    <xf numFmtId="164" fontId="13" fillId="9" borderId="16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10" borderId="15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164" fontId="13" fillId="9" borderId="15" xfId="0" applyNumberFormat="1" applyFont="1" applyFill="1" applyBorder="1" applyAlignment="1" applyProtection="1">
      <alignment horizontal="center" vertical="center"/>
      <protection locked="0"/>
    </xf>
    <xf numFmtId="164" fontId="13" fillId="9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15" xfId="0" quotePrefix="1" applyNumberFormat="1" applyFont="1" applyBorder="1" applyAlignment="1" applyProtection="1">
      <alignment horizontal="center" vertical="center" wrapText="1"/>
    </xf>
    <xf numFmtId="164" fontId="13" fillId="0" borderId="16" xfId="0" quotePrefix="1" applyNumberFormat="1" applyFont="1" applyBorder="1" applyAlignment="1" applyProtection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center" vertical="center"/>
    </xf>
    <xf numFmtId="164" fontId="13" fillId="0" borderId="16" xfId="0" applyNumberFormat="1" applyFont="1" applyFill="1" applyBorder="1" applyAlignment="1" applyProtection="1">
      <alignment horizontal="center" vertical="center"/>
    </xf>
    <xf numFmtId="0" fontId="10" fillId="12" borderId="15" xfId="0" applyFont="1" applyFill="1" applyBorder="1" applyAlignment="1" applyProtection="1">
      <alignment horizontal="center" vertical="center" wrapText="1"/>
    </xf>
    <xf numFmtId="0" fontId="10" fillId="12" borderId="16" xfId="0" applyFont="1" applyFill="1" applyBorder="1" applyAlignment="1" applyProtection="1">
      <alignment horizontal="center" vertical="center" wrapText="1"/>
    </xf>
    <xf numFmtId="166" fontId="13" fillId="9" borderId="15" xfId="0" applyNumberFormat="1" applyFont="1" applyFill="1" applyBorder="1" applyAlignment="1" applyProtection="1">
      <alignment horizontal="center" vertical="center"/>
      <protection locked="0"/>
    </xf>
    <xf numFmtId="166" fontId="13" fillId="9" borderId="16" xfId="0" applyNumberFormat="1" applyFont="1" applyFill="1" applyBorder="1" applyAlignment="1" applyProtection="1">
      <alignment horizontal="center" vertical="center"/>
      <protection locked="0"/>
    </xf>
    <xf numFmtId="166" fontId="13" fillId="0" borderId="15" xfId="0" quotePrefix="1" applyNumberFormat="1" applyFont="1" applyBorder="1" applyAlignment="1" applyProtection="1">
      <alignment horizontal="center" vertical="center" wrapText="1"/>
    </xf>
    <xf numFmtId="166" fontId="13" fillId="0" borderId="16" xfId="0" quotePrefix="1" applyNumberFormat="1" applyFont="1" applyBorder="1" applyAlignment="1" applyProtection="1">
      <alignment horizontal="center" vertical="center" wrapText="1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5" xfId="0" applyFont="1" applyFill="1" applyBorder="1" applyAlignment="1" applyProtection="1">
      <alignment horizontal="center" vertical="center"/>
    </xf>
    <xf numFmtId="0" fontId="13" fillId="8" borderId="16" xfId="0" applyFont="1" applyFill="1" applyBorder="1" applyAlignment="1" applyProtection="1">
      <alignment horizontal="center" vertical="center"/>
    </xf>
    <xf numFmtId="0" fontId="10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0" fontId="11" fillId="10" borderId="5" xfId="0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3" fillId="13" borderId="15" xfId="0" applyFont="1" applyFill="1" applyBorder="1" applyAlignment="1" applyProtection="1">
      <alignment horizontal="center" vertical="center"/>
    </xf>
    <xf numFmtId="0" fontId="13" fillId="13" borderId="16" xfId="0" applyFont="1" applyFill="1" applyBorder="1" applyAlignment="1" applyProtection="1">
      <alignment horizontal="center" vertical="center"/>
    </xf>
  </cellXfs>
  <cellStyles count="4">
    <cellStyle name="Milliers 2" xfId="1"/>
    <cellStyle name="Normal" xfId="0" builtinId="0"/>
    <cellStyle name="Normal 2" xfId="2"/>
    <cellStyle name="Texte explicatif" xfId="3" builtinId="53"/>
  </cellStyles>
  <dxfs count="0"/>
  <tableStyles count="0" defaultTableStyle="TableStyleMedium2" defaultPivotStyle="PivotStyleLight16"/>
  <colors>
    <mruColors>
      <color rgb="FFFFF2C9"/>
      <color rgb="FFE9BA0D"/>
      <color rgb="FFF8CC10"/>
      <color rgb="FFFFDD71"/>
      <color rgb="FFFFE389"/>
      <color rgb="FFFFE79B"/>
      <color rgb="FFFFEEB9"/>
      <color rgb="FFFF9900"/>
      <color rgb="FFFFECAF"/>
      <color rgb="FFFAD9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1051661</xdr:colOff>
      <xdr:row>12</xdr:row>
      <xdr:rowOff>69092</xdr:rowOff>
    </xdr:from>
    <xdr:to>
      <xdr:col>3</xdr:col>
      <xdr:colOff>1301692</xdr:colOff>
      <xdr:row>12</xdr:row>
      <xdr:rowOff>211967</xdr:rowOff>
    </xdr:to>
    <xdr:sp macro="" textlink="">
      <xdr:nvSpPr>
        <xdr:cNvPr id="19" name="Flèche droite 18"/>
        <xdr:cNvSpPr/>
      </xdr:nvSpPr>
      <xdr:spPr>
        <a:xfrm>
          <a:off x="4246866" y="2926592"/>
          <a:ext cx="250031" cy="142875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1042224</xdr:colOff>
      <xdr:row>25</xdr:row>
      <xdr:rowOff>69272</xdr:rowOff>
    </xdr:from>
    <xdr:to>
      <xdr:col>3</xdr:col>
      <xdr:colOff>1292255</xdr:colOff>
      <xdr:row>25</xdr:row>
      <xdr:rowOff>212147</xdr:rowOff>
    </xdr:to>
    <xdr:sp macro="" textlink="">
      <xdr:nvSpPr>
        <xdr:cNvPr id="27" name="Flèche droite 26"/>
        <xdr:cNvSpPr/>
      </xdr:nvSpPr>
      <xdr:spPr>
        <a:xfrm>
          <a:off x="3915599" y="7903585"/>
          <a:ext cx="250031" cy="142875"/>
        </a:xfrm>
        <a:prstGeom prst="rightArrow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1025526</xdr:colOff>
      <xdr:row>28</xdr:row>
      <xdr:rowOff>47625</xdr:rowOff>
    </xdr:from>
    <xdr:to>
      <xdr:col>3</xdr:col>
      <xdr:colOff>1275557</xdr:colOff>
      <xdr:row>28</xdr:row>
      <xdr:rowOff>190500</xdr:rowOff>
    </xdr:to>
    <xdr:sp macro="" textlink="">
      <xdr:nvSpPr>
        <xdr:cNvPr id="34" name="Flèche droite 33"/>
        <xdr:cNvSpPr/>
      </xdr:nvSpPr>
      <xdr:spPr>
        <a:xfrm>
          <a:off x="3898901" y="8564563"/>
          <a:ext cx="250031" cy="142875"/>
        </a:xfrm>
        <a:prstGeom prst="rightArrow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1023938</xdr:colOff>
      <xdr:row>15</xdr:row>
      <xdr:rowOff>71437</xdr:rowOff>
    </xdr:from>
    <xdr:to>
      <xdr:col>3</xdr:col>
      <xdr:colOff>1273969</xdr:colOff>
      <xdr:row>15</xdr:row>
      <xdr:rowOff>213217</xdr:rowOff>
    </xdr:to>
    <xdr:sp macro="" textlink="">
      <xdr:nvSpPr>
        <xdr:cNvPr id="46" name="Flèche droite 45"/>
        <xdr:cNvSpPr/>
      </xdr:nvSpPr>
      <xdr:spPr>
        <a:xfrm>
          <a:off x="3905251" y="3488531"/>
          <a:ext cx="250031" cy="14178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Priv&#233;/0-%20D&#233;veloppement/02.%20Plans%20m&#233;dias%20et%20propositions%20commerciales/Calcul%20automatique%20Offre%20STEP%20By%20M6%20-%20mar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By M6 - Période Pleine"/>
      <sheetName val="Step By M6 - Période Creuse"/>
      <sheetName val="Calcul M6"/>
      <sheetName val="Calcul PTNT + Théma"/>
    </sheetNames>
    <sheetDataSet>
      <sheetData sheetId="0"/>
      <sheetData sheetId="1"/>
      <sheetData sheetId="2">
        <row r="2">
          <cell r="A2"/>
          <cell r="G2"/>
        </row>
        <row r="3">
          <cell r="A3">
            <v>3</v>
          </cell>
          <cell r="G3" t="str">
            <v>Femmes 15-34</v>
          </cell>
        </row>
        <row r="4">
          <cell r="A4">
            <v>4</v>
          </cell>
          <cell r="G4" t="str">
            <v>Femmes 25-34</v>
          </cell>
        </row>
        <row r="5">
          <cell r="A5">
            <v>5</v>
          </cell>
          <cell r="G5" t="str">
            <v>Femmes 25-49</v>
          </cell>
        </row>
        <row r="6">
          <cell r="A6">
            <v>6</v>
          </cell>
          <cell r="G6" t="str">
            <v>Femmes 25-59</v>
          </cell>
        </row>
        <row r="7">
          <cell r="A7">
            <v>7</v>
          </cell>
          <cell r="G7" t="str">
            <v>Femmes 35-49</v>
          </cell>
        </row>
        <row r="8">
          <cell r="A8">
            <v>8</v>
          </cell>
          <cell r="G8" t="str">
            <v>FRDA 15+ Foy Enf0-14</v>
          </cell>
        </row>
        <row r="9">
          <cell r="A9">
            <v>9</v>
          </cell>
          <cell r="G9" t="str">
            <v>FRDA 15+ Foy Enf0-24</v>
          </cell>
        </row>
        <row r="10">
          <cell r="A10">
            <v>10</v>
          </cell>
          <cell r="G10" t="str">
            <v>FRDA 15-49</v>
          </cell>
        </row>
        <row r="11">
          <cell r="A11">
            <v>11</v>
          </cell>
          <cell r="G11" t="str">
            <v>Hommes 15-34</v>
          </cell>
        </row>
        <row r="12">
          <cell r="A12">
            <v>12</v>
          </cell>
          <cell r="G12" t="str">
            <v xml:space="preserve">Hommes 25-49 </v>
          </cell>
        </row>
        <row r="13">
          <cell r="A13">
            <v>13</v>
          </cell>
          <cell r="G13" t="str">
            <v>Individus 15+</v>
          </cell>
        </row>
        <row r="14">
          <cell r="A14">
            <v>14</v>
          </cell>
          <cell r="G14" t="str">
            <v xml:space="preserve">Individus 15-24 </v>
          </cell>
        </row>
        <row r="15">
          <cell r="A15">
            <v>15</v>
          </cell>
          <cell r="G15" t="str">
            <v>Individus 15-34</v>
          </cell>
        </row>
        <row r="16">
          <cell r="A16">
            <v>16</v>
          </cell>
          <cell r="G16" t="str">
            <v>Individus 15-49</v>
          </cell>
        </row>
        <row r="17">
          <cell r="A17">
            <v>17</v>
          </cell>
          <cell r="G17" t="str">
            <v>Individus 15-59 RDA</v>
          </cell>
        </row>
        <row r="18">
          <cell r="A18">
            <v>18</v>
          </cell>
          <cell r="G18" t="str">
            <v>Individus 25-34</v>
          </cell>
        </row>
        <row r="19">
          <cell r="A19">
            <v>19</v>
          </cell>
          <cell r="G19" t="str">
            <v>Individus 25-49</v>
          </cell>
        </row>
        <row r="20">
          <cell r="A20">
            <v>20</v>
          </cell>
          <cell r="G20" t="str">
            <v>Individus 25-49 CSP +</v>
          </cell>
        </row>
        <row r="21">
          <cell r="A21">
            <v>21</v>
          </cell>
          <cell r="G21" t="str">
            <v xml:space="preserve">Individus 25-59 </v>
          </cell>
        </row>
        <row r="22">
          <cell r="A22">
            <v>22</v>
          </cell>
          <cell r="G22" t="str">
            <v xml:space="preserve">Individus 35-49 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45</v>
          </cell>
        </row>
        <row r="42">
          <cell r="A42">
            <v>50</v>
          </cell>
        </row>
        <row r="43">
          <cell r="A43">
            <v>55</v>
          </cell>
        </row>
        <row r="44">
          <cell r="A44">
            <v>60</v>
          </cell>
        </row>
        <row r="47">
          <cell r="A47"/>
        </row>
        <row r="48">
          <cell r="A48" t="str">
            <v>Oui</v>
          </cell>
        </row>
        <row r="49">
          <cell r="A49" t="str">
            <v>Non</v>
          </cell>
        </row>
        <row r="52">
          <cell r="A52"/>
        </row>
        <row r="53">
          <cell r="A53" t="str">
            <v>TV + Digital</v>
          </cell>
        </row>
        <row r="54">
          <cell r="A54" t="str">
            <v>TV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zoomScale="80" zoomScaleNormal="80" workbookViewId="0">
      <selection activeCell="C11" sqref="C11"/>
    </sheetView>
  </sheetViews>
  <sheetFormatPr baseColWidth="10" defaultRowHeight="14.5" x14ac:dyDescent="0.35"/>
  <cols>
    <col min="1" max="1" width="2.54296875" customWidth="1"/>
    <col min="2" max="2" width="15.26953125" customWidth="1"/>
    <col min="3" max="3" width="73.1796875" bestFit="1" customWidth="1"/>
    <col min="4" max="4" width="20.7265625" customWidth="1"/>
    <col min="5" max="5" width="11.1796875" customWidth="1"/>
    <col min="6" max="6" width="6.7265625" customWidth="1"/>
    <col min="7" max="7" width="1.453125" customWidth="1"/>
    <col min="8" max="8" width="9.453125" customWidth="1"/>
    <col min="9" max="10" width="8.81640625" bestFit="1" customWidth="1"/>
    <col min="11" max="11" width="1.453125" customWidth="1"/>
    <col min="12" max="12" width="8.7265625" customWidth="1"/>
    <col min="14" max="14" width="6.81640625" customWidth="1"/>
    <col min="15" max="16" width="11.453125" customWidth="1"/>
  </cols>
  <sheetData>
    <row r="1" spans="1:16" ht="21.75" customHeight="1" thickBot="1" x14ac:dyDescent="0.4"/>
    <row r="2" spans="1:16" ht="15" customHeight="1" x14ac:dyDescent="0.35">
      <c r="A2" s="4"/>
      <c r="B2" s="92" t="s">
        <v>79</v>
      </c>
      <c r="C2" s="93"/>
      <c r="D2" s="93"/>
      <c r="E2" s="94"/>
    </row>
    <row r="3" spans="1:16" ht="15" customHeight="1" x14ac:dyDescent="0.35">
      <c r="A3" s="4"/>
      <c r="B3" s="95"/>
      <c r="C3" s="96"/>
      <c r="D3" s="96"/>
      <c r="E3" s="97"/>
    </row>
    <row r="4" spans="1:16" ht="15.75" customHeight="1" thickBot="1" x14ac:dyDescent="0.4">
      <c r="A4" s="4"/>
      <c r="B4" s="98"/>
      <c r="C4" s="99"/>
      <c r="D4" s="99"/>
      <c r="E4" s="100"/>
    </row>
    <row r="5" spans="1:16" x14ac:dyDescent="0.35">
      <c r="B5" s="60" t="s">
        <v>98</v>
      </c>
    </row>
    <row r="6" spans="1:16" x14ac:dyDescent="0.35">
      <c r="B6" s="60" t="s">
        <v>94</v>
      </c>
    </row>
    <row r="7" spans="1:16" x14ac:dyDescent="0.35">
      <c r="B7" s="60" t="s">
        <v>97</v>
      </c>
    </row>
    <row r="8" spans="1:16" x14ac:dyDescent="0.35">
      <c r="C8" s="4"/>
      <c r="J8" s="4"/>
      <c r="K8" s="4"/>
    </row>
    <row r="9" spans="1:16" ht="24.5" x14ac:dyDescent="0.7">
      <c r="B9" s="67" t="s">
        <v>95</v>
      </c>
      <c r="C9" s="4"/>
      <c r="J9" s="4"/>
      <c r="K9" s="4"/>
    </row>
    <row r="10" spans="1:16" ht="15" thickBot="1" x14ac:dyDescent="0.4">
      <c r="C10" s="4"/>
      <c r="J10" s="4"/>
      <c r="K10" s="4"/>
    </row>
    <row r="11" spans="1:16" ht="17.5" thickBot="1" x14ac:dyDescent="0.55000000000000004">
      <c r="B11" s="10" t="s">
        <v>0</v>
      </c>
      <c r="C11" s="42" t="s">
        <v>84</v>
      </c>
      <c r="D11" s="2"/>
      <c r="E11" s="105">
        <v>2021</v>
      </c>
      <c r="F11" s="106"/>
      <c r="G11" s="35"/>
      <c r="H11" s="23"/>
      <c r="I11" s="74">
        <v>2022</v>
      </c>
      <c r="J11" s="75"/>
      <c r="K11" s="35"/>
      <c r="L11" s="23"/>
      <c r="M11" s="86">
        <v>2023</v>
      </c>
      <c r="N11" s="87"/>
      <c r="O11" s="35"/>
      <c r="P11" s="16"/>
    </row>
    <row r="12" spans="1:16" ht="22.5" customHeight="1" thickBot="1" x14ac:dyDescent="0.55000000000000004">
      <c r="B12" s="1"/>
      <c r="C12" s="9"/>
      <c r="D12" s="2"/>
      <c r="E12" s="24"/>
      <c r="F12" s="24"/>
      <c r="G12" s="34"/>
      <c r="H12" s="23"/>
      <c r="I12" s="24"/>
      <c r="J12" s="24"/>
      <c r="K12" s="34"/>
      <c r="L12" s="23"/>
      <c r="M12" s="24"/>
      <c r="N12" s="24"/>
      <c r="O12" s="34"/>
      <c r="P12" s="17"/>
    </row>
    <row r="13" spans="1:16" ht="17.25" customHeight="1" thickBot="1" x14ac:dyDescent="0.55000000000000004">
      <c r="A13" s="11" t="s">
        <v>75</v>
      </c>
      <c r="B13" s="111" t="s">
        <v>74</v>
      </c>
      <c r="C13" s="112"/>
      <c r="D13" s="32" t="s">
        <v>91</v>
      </c>
      <c r="E13" s="88">
        <v>1300</v>
      </c>
      <c r="F13" s="89"/>
      <c r="G13" s="38"/>
      <c r="H13" s="32"/>
      <c r="I13" s="88">
        <v>1400</v>
      </c>
      <c r="J13" s="89"/>
      <c r="K13" s="36"/>
      <c r="L13" s="32"/>
      <c r="M13" s="88">
        <v>1500</v>
      </c>
      <c r="N13" s="89"/>
      <c r="O13" s="36"/>
      <c r="P13" s="18"/>
    </row>
    <row r="14" spans="1:16" ht="17.25" customHeight="1" thickBot="1" x14ac:dyDescent="0.55000000000000004">
      <c r="A14" s="4"/>
      <c r="B14" s="107" t="s">
        <v>34</v>
      </c>
      <c r="C14" s="108"/>
      <c r="D14" s="2"/>
      <c r="E14" s="90">
        <f>IF(AND(E13&lt;&gt;"",C11&lt;&gt;""),E13*SUMPRODUCT((TDB!A2:A72=C11)*(TDB!I2:I72)),"")</f>
        <v>1417.0083279948751</v>
      </c>
      <c r="F14" s="91"/>
      <c r="H14" s="25"/>
      <c r="I14" s="90">
        <f>IF(AND(I13&lt;&gt;"",C11&lt;&gt;""),I13*SUMPRODUCT((TDB!A2:A72=C11)*(TDB!J2:J72)),"")</f>
        <v>1527.007299270073</v>
      </c>
      <c r="J14" s="91"/>
      <c r="K14" s="37"/>
      <c r="L14" s="25"/>
      <c r="M14" s="90">
        <f>IF(AND(M13&lt;&gt;"",C11&lt;&gt;""),M13*SUMPRODUCT((TDB!A2:A72=C11)*(TDB!K2:K72)),"")</f>
        <v>1657.2865136647474</v>
      </c>
      <c r="N14" s="91"/>
      <c r="O14" s="37"/>
      <c r="P14" s="19"/>
    </row>
    <row r="15" spans="1:16" s="33" customFormat="1" ht="17.25" customHeight="1" thickBot="1" x14ac:dyDescent="0.55000000000000004">
      <c r="A15" s="47"/>
      <c r="B15" s="48"/>
      <c r="C15" s="48"/>
      <c r="D15" s="49"/>
      <c r="E15" s="40"/>
      <c r="F15" s="40"/>
      <c r="G15" s="37"/>
      <c r="H15" s="50"/>
      <c r="I15" s="40"/>
      <c r="J15" s="40"/>
      <c r="K15" s="37"/>
      <c r="L15" s="50"/>
      <c r="M15" s="40"/>
      <c r="N15" s="40"/>
      <c r="O15" s="37"/>
      <c r="P15" s="51"/>
    </row>
    <row r="16" spans="1:16" ht="17.5" thickBot="1" x14ac:dyDescent="0.55000000000000004">
      <c r="A16" s="4"/>
      <c r="B16" s="113" t="s">
        <v>88</v>
      </c>
      <c r="C16" s="114"/>
      <c r="D16" s="32" t="s">
        <v>92</v>
      </c>
      <c r="E16" s="80">
        <v>70</v>
      </c>
      <c r="F16" s="81"/>
      <c r="G16" s="61"/>
      <c r="H16" s="62"/>
      <c r="I16" s="80">
        <v>70</v>
      </c>
      <c r="J16" s="81"/>
      <c r="K16" s="63"/>
      <c r="L16" s="62"/>
      <c r="M16" s="80">
        <v>70</v>
      </c>
      <c r="N16" s="81"/>
      <c r="O16" s="23"/>
      <c r="P16" s="13"/>
    </row>
    <row r="17" spans="1:16" ht="17.5" thickBot="1" x14ac:dyDescent="0.55000000000000004">
      <c r="A17" s="4"/>
      <c r="B17" s="103" t="s">
        <v>89</v>
      </c>
      <c r="C17" s="104"/>
      <c r="D17" s="32" t="s">
        <v>90</v>
      </c>
      <c r="E17" s="82">
        <f>IF(AND(E16&lt;&gt;"",C11&lt;&gt;""),E16*SUMPRODUCT((TDB!A2:A72=C11)/(TDB!I2:I72)),"")</f>
        <v>64.219806053482216</v>
      </c>
      <c r="F17" s="83"/>
      <c r="G17" s="26"/>
      <c r="H17" s="64"/>
      <c r="I17" s="82">
        <f>IF(AND(I16&lt;&gt;"",C11&lt;&gt;""),I16*SUMPRODUCT((TDB!A2:A72=C11)/(TDB!J2:J72)),"")</f>
        <v>64.177820267686428</v>
      </c>
      <c r="J17" s="83"/>
      <c r="K17" s="26"/>
      <c r="L17" s="62"/>
      <c r="M17" s="82">
        <f>IF(AND(M16&lt;&gt;"",C11&lt;&gt;""),M16*SUMPRODUCT((TDB!A2:A72=C11)/(TDB!K2:K72)),"")</f>
        <v>63.356576629477388</v>
      </c>
      <c r="N17" s="83"/>
      <c r="O17" s="23"/>
      <c r="P17" s="14"/>
    </row>
    <row r="18" spans="1:16" ht="23.25" customHeight="1" thickBot="1" x14ac:dyDescent="0.55000000000000004">
      <c r="A18" s="4"/>
      <c r="B18" s="54"/>
      <c r="C18" s="54"/>
      <c r="D18" s="55"/>
      <c r="E18" s="56"/>
      <c r="F18" s="56"/>
      <c r="G18" s="56"/>
      <c r="H18" s="57"/>
      <c r="I18" s="57"/>
      <c r="J18" s="57"/>
      <c r="K18" s="58"/>
      <c r="L18" s="58"/>
      <c r="M18" s="59"/>
      <c r="N18" s="56"/>
      <c r="O18" s="56"/>
      <c r="P18" s="13"/>
    </row>
    <row r="19" spans="1:16" ht="17.5" thickTop="1" x14ac:dyDescent="0.5">
      <c r="B19" s="23"/>
      <c r="C19" s="23"/>
      <c r="E19" s="23"/>
      <c r="F19" s="23"/>
      <c r="G19" s="25"/>
      <c r="H19" s="23"/>
      <c r="I19" s="23"/>
      <c r="J19" s="23"/>
      <c r="K19" s="23"/>
      <c r="L19" s="23"/>
      <c r="M19" s="23"/>
      <c r="N19" s="23"/>
      <c r="O19" s="23"/>
      <c r="P19" s="13"/>
    </row>
    <row r="20" spans="1:16" x14ac:dyDescent="0.35">
      <c r="C20" s="4"/>
      <c r="J20" s="4"/>
      <c r="K20" s="4"/>
    </row>
    <row r="21" spans="1:16" ht="24.5" x14ac:dyDescent="0.7">
      <c r="B21" s="67" t="s">
        <v>96</v>
      </c>
      <c r="C21" s="4"/>
      <c r="J21" s="4"/>
      <c r="K21" s="4"/>
    </row>
    <row r="22" spans="1:16" ht="15" thickBot="1" x14ac:dyDescent="0.4">
      <c r="C22" s="4"/>
      <c r="J22" s="4"/>
      <c r="K22" s="4"/>
    </row>
    <row r="23" spans="1:16" ht="17.5" thickBot="1" x14ac:dyDescent="0.55000000000000004">
      <c r="B23" s="10" t="s">
        <v>0</v>
      </c>
      <c r="C23" s="21" t="s">
        <v>99</v>
      </c>
      <c r="E23" s="105">
        <v>2021</v>
      </c>
      <c r="F23" s="106"/>
      <c r="G23" s="41"/>
      <c r="H23" s="23"/>
      <c r="I23" s="74">
        <v>2022</v>
      </c>
      <c r="J23" s="75"/>
      <c r="K23" s="41"/>
      <c r="L23" s="23"/>
      <c r="M23" s="86">
        <v>2023</v>
      </c>
      <c r="N23" s="87"/>
      <c r="O23" s="41"/>
      <c r="P23" s="20"/>
    </row>
    <row r="24" spans="1:16" ht="17.5" thickBot="1" x14ac:dyDescent="0.55000000000000004">
      <c r="B24" s="23"/>
      <c r="C24" s="23"/>
      <c r="E24" s="24"/>
      <c r="F24" s="24"/>
      <c r="G24" s="24"/>
      <c r="H24" s="23"/>
      <c r="I24" s="24"/>
      <c r="J24" s="24"/>
      <c r="K24" s="34"/>
      <c r="L24" s="23"/>
      <c r="M24" s="24"/>
      <c r="N24" s="24"/>
      <c r="O24" s="34"/>
      <c r="P24" s="17"/>
    </row>
    <row r="25" spans="1:16" ht="20.25" customHeight="1" thickBot="1" x14ac:dyDescent="0.4">
      <c r="B25" s="107" t="s">
        <v>74</v>
      </c>
      <c r="C25" s="108"/>
      <c r="D25" s="32"/>
      <c r="E25" s="70">
        <f>IF(AND(E26&lt;&gt;"",C23&lt;&gt;""),E26*SUMPRODUCT((TDB!A2:A72=C23)*(TDB!M2:M72)),"")</f>
        <v>1250.4646188485044</v>
      </c>
      <c r="F25" s="71"/>
      <c r="G25" s="39"/>
      <c r="H25" s="43"/>
      <c r="I25" s="70">
        <f>IF(AND(I26&lt;&gt;"",C23&lt;&gt;""),I26*SUMPRODUCT((TDB!A2:A72=C23)*(TDB!N2:N72)),"")</f>
        <v>1334.578377504848</v>
      </c>
      <c r="J25" s="71"/>
      <c r="K25" s="39"/>
      <c r="L25" s="43"/>
      <c r="M25" s="70">
        <f>IF(AND(M26&lt;&gt;"",C23&lt;&gt;""),M26*SUMPRODUCT((TDB!A2:A72=C23)*(TDB!O2:O72)),"")</f>
        <v>1191.5435805875668</v>
      </c>
      <c r="N25" s="71"/>
      <c r="O25" s="39"/>
      <c r="P25" s="15"/>
    </row>
    <row r="26" spans="1:16" ht="18.75" customHeight="1" thickBot="1" x14ac:dyDescent="0.4">
      <c r="B26" s="109" t="s">
        <v>34</v>
      </c>
      <c r="C26" s="110"/>
      <c r="D26" s="32" t="s">
        <v>92</v>
      </c>
      <c r="E26" s="72">
        <v>1333</v>
      </c>
      <c r="F26" s="73"/>
      <c r="G26" s="32" t="s">
        <v>93</v>
      </c>
      <c r="H26" s="27"/>
      <c r="I26" s="72">
        <v>1441</v>
      </c>
      <c r="J26" s="73"/>
      <c r="K26" s="40"/>
      <c r="L26" s="27"/>
      <c r="M26" s="72">
        <v>1300</v>
      </c>
      <c r="N26" s="73"/>
      <c r="O26" s="40"/>
      <c r="P26" s="15"/>
    </row>
    <row r="27" spans="1:16" s="33" customFormat="1" ht="18.75" customHeight="1" thickBot="1" x14ac:dyDescent="0.4">
      <c r="B27" s="48"/>
      <c r="C27" s="48"/>
      <c r="D27" s="43"/>
      <c r="E27" s="40"/>
      <c r="F27" s="40"/>
      <c r="G27" s="40"/>
      <c r="H27" s="52"/>
      <c r="I27" s="40"/>
      <c r="J27" s="40"/>
      <c r="K27" s="40"/>
      <c r="L27" s="52"/>
      <c r="M27" s="40"/>
      <c r="N27" s="40"/>
      <c r="O27" s="40"/>
      <c r="P27" s="53"/>
    </row>
    <row r="28" spans="1:16" ht="16" thickBot="1" x14ac:dyDescent="0.5">
      <c r="B28" s="101" t="s">
        <v>88</v>
      </c>
      <c r="C28" s="102"/>
      <c r="E28" s="84">
        <f>IF(AND(E29&lt;&gt;"",C23&lt;&gt;""),E29*SUMPRODUCT((TDB!A2:A72=C23)/(TDB!M2:M72)),"")</f>
        <v>59.696211212069265</v>
      </c>
      <c r="F28" s="85"/>
      <c r="G28" s="65"/>
      <c r="H28" s="65"/>
      <c r="I28" s="84">
        <f>IF(AND(I29&lt;&gt;"",C23&lt;&gt;""),I29*SUMPRODUCT((TDB!A2:A72=C23)/(TDB!N2:N72)),"")</f>
        <v>85.299598673878904</v>
      </c>
      <c r="J28" s="85"/>
      <c r="K28" s="65"/>
      <c r="L28" s="65"/>
      <c r="M28" s="84">
        <f>IF(AND(M29&lt;&gt;"",C23&lt;&gt;""),M29*SUMPRODUCT((TDB!A2:A72=C23)/(TDB!O2:O72)),"")</f>
        <v>86.190720736674336</v>
      </c>
      <c r="N28" s="85"/>
    </row>
    <row r="29" spans="1:16" ht="16" thickBot="1" x14ac:dyDescent="0.5">
      <c r="B29" s="78" t="s">
        <v>89</v>
      </c>
      <c r="C29" s="79"/>
      <c r="D29" s="32" t="s">
        <v>92</v>
      </c>
      <c r="E29" s="76">
        <v>56</v>
      </c>
      <c r="F29" s="77"/>
      <c r="G29" s="62" t="s">
        <v>93</v>
      </c>
      <c r="H29" s="66"/>
      <c r="I29" s="76">
        <v>79</v>
      </c>
      <c r="J29" s="77"/>
      <c r="K29" s="65"/>
      <c r="L29" s="66"/>
      <c r="M29" s="76">
        <v>79</v>
      </c>
      <c r="N29" s="77"/>
    </row>
    <row r="30" spans="1:16" ht="30" customHeight="1" x14ac:dyDescent="0.5">
      <c r="A30" s="4"/>
      <c r="B30" s="22"/>
      <c r="C30" s="22"/>
      <c r="D30" s="2"/>
      <c r="E30" s="26"/>
      <c r="F30" s="26"/>
      <c r="G30" s="23"/>
      <c r="H30" s="23"/>
      <c r="I30" s="23"/>
      <c r="J30" s="23"/>
      <c r="K30" s="23"/>
      <c r="L30" s="23"/>
      <c r="M30" s="23"/>
      <c r="N30" s="23"/>
      <c r="O30" s="23"/>
      <c r="P30" s="13"/>
    </row>
  </sheetData>
  <sheetProtection algorithmName="SHA-512" hashValue="FB5if0eJ27pi600s+l5cEaYNYAsT1E10XSq5I0hMg8HTubGoSLYaQmqkXunLMmNHHSMRZzkrnPGN6hCbzfm6rA==" saltValue="Y4yW6RTzekRF3o6kfUe0yA==" spinCount="100000" sheet="1" objects="1" scenarios="1" selectLockedCells="1"/>
  <mergeCells count="39">
    <mergeCell ref="B13:C13"/>
    <mergeCell ref="B14:C14"/>
    <mergeCell ref="B16:C16"/>
    <mergeCell ref="E23:F23"/>
    <mergeCell ref="I23:J23"/>
    <mergeCell ref="I14:J14"/>
    <mergeCell ref="I13:J13"/>
    <mergeCell ref="M13:N13"/>
    <mergeCell ref="M14:N14"/>
    <mergeCell ref="M11:N11"/>
    <mergeCell ref="B2:E4"/>
    <mergeCell ref="B28:C28"/>
    <mergeCell ref="B17:C17"/>
    <mergeCell ref="M16:N16"/>
    <mergeCell ref="M17:N17"/>
    <mergeCell ref="M28:N28"/>
    <mergeCell ref="E11:F11"/>
    <mergeCell ref="E13:F13"/>
    <mergeCell ref="E14:F14"/>
    <mergeCell ref="B25:C25"/>
    <mergeCell ref="B26:C26"/>
    <mergeCell ref="E25:F25"/>
    <mergeCell ref="E26:F26"/>
    <mergeCell ref="I25:J25"/>
    <mergeCell ref="I26:J26"/>
    <mergeCell ref="I11:J11"/>
    <mergeCell ref="M29:N29"/>
    <mergeCell ref="B29:C29"/>
    <mergeCell ref="E16:F16"/>
    <mergeCell ref="E17:F17"/>
    <mergeCell ref="I16:J16"/>
    <mergeCell ref="I17:J17"/>
    <mergeCell ref="E28:F28"/>
    <mergeCell ref="E29:F29"/>
    <mergeCell ref="I28:J28"/>
    <mergeCell ref="I29:J29"/>
    <mergeCell ref="M23:N23"/>
    <mergeCell ref="M25:N25"/>
    <mergeCell ref="M26:N26"/>
  </mergeCells>
  <dataValidations count="2">
    <dataValidation showInputMessage="1" showErrorMessage="1" sqref="D12"/>
    <dataValidation showInputMessage="1" showErrorMessage="1" sqref="C12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TDB!$A$2:$A$72</xm:f>
          </x14:formula1>
          <xm:sqref>C11</xm:sqref>
        </x14:dataValidation>
        <x14:dataValidation type="list" showInputMessage="1" showErrorMessage="1">
          <x14:formula1>
            <xm:f>TDB!$A$2:$A$72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topLeftCell="B1" zoomScale="92" workbookViewId="0">
      <selection activeCell="I2" sqref="I2:I43"/>
    </sheetView>
  </sheetViews>
  <sheetFormatPr baseColWidth="10" defaultRowHeight="14.5" x14ac:dyDescent="0.35"/>
  <cols>
    <col min="1" max="1" width="61.26953125" bestFit="1" customWidth="1"/>
    <col min="2" max="4" width="16.81640625" bestFit="1" customWidth="1"/>
    <col min="5" max="5" width="12.81640625" customWidth="1"/>
    <col min="6" max="8" width="15.26953125" bestFit="1" customWidth="1"/>
    <col min="9" max="9" width="19.7265625" customWidth="1"/>
    <col min="10" max="10" width="20" bestFit="1" customWidth="1"/>
    <col min="11" max="11" width="19.26953125" bestFit="1" customWidth="1"/>
    <col min="13" max="13" width="19.7265625" customWidth="1"/>
    <col min="14" max="14" width="20" bestFit="1" customWidth="1"/>
    <col min="15" max="15" width="19.26953125" bestFit="1" customWidth="1"/>
  </cols>
  <sheetData>
    <row r="1" spans="1:15" x14ac:dyDescent="0.35">
      <c r="A1" s="28" t="s">
        <v>32</v>
      </c>
      <c r="B1" s="7" t="s">
        <v>26</v>
      </c>
      <c r="C1" s="7" t="s">
        <v>27</v>
      </c>
      <c r="D1" s="7" t="s">
        <v>28</v>
      </c>
      <c r="F1" s="8" t="s">
        <v>29</v>
      </c>
      <c r="G1" s="8" t="s">
        <v>30</v>
      </c>
      <c r="H1" s="8" t="s">
        <v>31</v>
      </c>
      <c r="I1" s="5" t="s">
        <v>72</v>
      </c>
      <c r="J1" s="6" t="s">
        <v>33</v>
      </c>
      <c r="K1" s="6" t="s">
        <v>73</v>
      </c>
      <c r="M1" s="5" t="s">
        <v>76</v>
      </c>
      <c r="N1" s="6" t="s">
        <v>77</v>
      </c>
      <c r="O1" s="6" t="s">
        <v>78</v>
      </c>
    </row>
    <row r="2" spans="1:15" x14ac:dyDescent="0.35">
      <c r="A2" s="46" t="s">
        <v>7</v>
      </c>
      <c r="B2" s="29">
        <v>26817000</v>
      </c>
      <c r="C2" s="29">
        <v>26801000</v>
      </c>
      <c r="D2" s="29">
        <v>26769000</v>
      </c>
      <c r="E2" s="29"/>
      <c r="F2" s="29">
        <v>29244000</v>
      </c>
      <c r="G2" s="29">
        <v>29484000</v>
      </c>
      <c r="H2" s="29">
        <v>29710000</v>
      </c>
      <c r="I2" s="30">
        <f>F2/B2</f>
        <v>1.0905022933214006</v>
      </c>
      <c r="J2" s="30">
        <f>G2/C2</f>
        <v>1.1001082049177269</v>
      </c>
      <c r="K2" s="30">
        <f>H2/D2</f>
        <v>1.1098658896484739</v>
      </c>
      <c r="L2" s="12"/>
      <c r="M2" s="30">
        <f>B2/F2</f>
        <v>0.91700861715223636</v>
      </c>
      <c r="N2" s="30">
        <f>C2/G2</f>
        <v>0.90900149233482563</v>
      </c>
      <c r="O2" s="30">
        <f>D2/H2</f>
        <v>0.9010097610232245</v>
      </c>
    </row>
    <row r="3" spans="1:15" x14ac:dyDescent="0.35">
      <c r="A3" s="31" t="s">
        <v>10</v>
      </c>
      <c r="B3" s="29">
        <v>57614000</v>
      </c>
      <c r="C3" s="29">
        <v>57500000</v>
      </c>
      <c r="D3" s="29">
        <v>57149000</v>
      </c>
      <c r="E3" s="29"/>
      <c r="F3" s="29">
        <v>61743000</v>
      </c>
      <c r="G3" s="29">
        <v>62147000</v>
      </c>
      <c r="H3" s="29">
        <v>62387000</v>
      </c>
      <c r="I3" s="30">
        <f t="shared" ref="I3:I72" si="0">F3/B3</f>
        <v>1.0716666088103586</v>
      </c>
      <c r="J3" s="30">
        <f t="shared" ref="J3:J72" si="1">G3/C3</f>
        <v>1.0808173913043477</v>
      </c>
      <c r="K3" s="30">
        <f t="shared" ref="K3:K72" si="2">H3/D3</f>
        <v>1.0916551470716898</v>
      </c>
      <c r="L3" s="12"/>
      <c r="M3" s="30">
        <f t="shared" ref="M3:M72" si="3">B3/F3</f>
        <v>0.93312602238310416</v>
      </c>
      <c r="N3" s="30">
        <f t="shared" ref="N3:N72" si="4">C3/G3</f>
        <v>0.92522567461019845</v>
      </c>
      <c r="O3" s="30">
        <f t="shared" ref="O3:O72" si="5">D3/H3</f>
        <v>0.91604020068283454</v>
      </c>
    </row>
    <row r="4" spans="1:15" x14ac:dyDescent="0.35">
      <c r="A4" s="31" t="s">
        <v>22</v>
      </c>
      <c r="B4" s="29">
        <v>4954000</v>
      </c>
      <c r="C4" s="29">
        <v>4839000</v>
      </c>
      <c r="D4" s="29">
        <v>4681000</v>
      </c>
      <c r="E4" s="29"/>
      <c r="F4" s="29">
        <v>5301000</v>
      </c>
      <c r="G4" s="29">
        <v>5207000</v>
      </c>
      <c r="H4" s="29">
        <v>5146000</v>
      </c>
      <c r="I4" s="30">
        <f t="shared" si="0"/>
        <v>1.0700444085587404</v>
      </c>
      <c r="J4" s="30">
        <f t="shared" si="1"/>
        <v>1.0760487704071089</v>
      </c>
      <c r="K4" s="30">
        <f t="shared" si="2"/>
        <v>1.0993377483443709</v>
      </c>
      <c r="L4" s="12"/>
      <c r="M4" s="30">
        <f t="shared" si="3"/>
        <v>0.93454065270703646</v>
      </c>
      <c r="N4" s="30">
        <f t="shared" si="4"/>
        <v>0.9293259074323027</v>
      </c>
      <c r="O4" s="30">
        <f t="shared" si="5"/>
        <v>0.90963855421686746</v>
      </c>
    </row>
    <row r="5" spans="1:15" x14ac:dyDescent="0.35">
      <c r="A5" s="31" t="s">
        <v>23</v>
      </c>
      <c r="B5" s="29">
        <v>8029000</v>
      </c>
      <c r="C5" s="29">
        <v>7913000</v>
      </c>
      <c r="D5" s="29">
        <v>7696000</v>
      </c>
      <c r="E5" s="29"/>
      <c r="F5" s="29">
        <v>8535000</v>
      </c>
      <c r="G5" s="29">
        <v>8458000</v>
      </c>
      <c r="H5" s="29">
        <v>8398000</v>
      </c>
      <c r="I5" s="30">
        <f t="shared" si="0"/>
        <v>1.0630215468925146</v>
      </c>
      <c r="J5" s="30">
        <f t="shared" si="1"/>
        <v>1.0688740048022243</v>
      </c>
      <c r="K5" s="30">
        <f t="shared" si="2"/>
        <v>1.0912162162162162</v>
      </c>
      <c r="L5" s="12"/>
      <c r="M5" s="30">
        <f t="shared" si="3"/>
        <v>0.94071470415934388</v>
      </c>
      <c r="N5" s="30">
        <f t="shared" si="4"/>
        <v>0.93556396311184675</v>
      </c>
      <c r="O5" s="30">
        <f t="shared" si="5"/>
        <v>0.91640866873065019</v>
      </c>
    </row>
    <row r="6" spans="1:15" x14ac:dyDescent="0.35">
      <c r="A6" s="31" t="s">
        <v>25</v>
      </c>
      <c r="B6" s="29">
        <v>3075000</v>
      </c>
      <c r="C6" s="29">
        <v>3074000</v>
      </c>
      <c r="D6" s="29">
        <v>3015000</v>
      </c>
      <c r="E6" s="29"/>
      <c r="F6" s="29">
        <v>3234000</v>
      </c>
      <c r="G6" s="29">
        <v>3251000</v>
      </c>
      <c r="H6" s="29">
        <v>3252000</v>
      </c>
      <c r="I6" s="30">
        <f t="shared" si="0"/>
        <v>1.0517073170731708</v>
      </c>
      <c r="J6" s="30">
        <f t="shared" si="1"/>
        <v>1.05757970071568</v>
      </c>
      <c r="K6" s="30">
        <f t="shared" si="2"/>
        <v>1.0786069651741295</v>
      </c>
      <c r="L6" s="12"/>
      <c r="M6" s="30">
        <f t="shared" si="3"/>
        <v>0.95083487940630795</v>
      </c>
      <c r="N6" s="30">
        <f t="shared" si="4"/>
        <v>0.94555521378037521</v>
      </c>
      <c r="O6" s="30">
        <f t="shared" si="5"/>
        <v>0.92712177121771222</v>
      </c>
    </row>
    <row r="7" spans="1:15" x14ac:dyDescent="0.35">
      <c r="A7" s="31" t="s">
        <v>35</v>
      </c>
      <c r="B7" s="29">
        <v>9844000</v>
      </c>
      <c r="C7" s="29">
        <v>9838000</v>
      </c>
      <c r="D7" s="29">
        <v>9831000</v>
      </c>
      <c r="E7" s="29"/>
      <c r="F7" s="29">
        <v>10763000</v>
      </c>
      <c r="G7" s="29">
        <v>10938000</v>
      </c>
      <c r="H7" s="29">
        <v>10984000</v>
      </c>
      <c r="I7" s="30">
        <f t="shared" si="0"/>
        <v>1.0933563592035758</v>
      </c>
      <c r="J7" s="30">
        <f t="shared" si="1"/>
        <v>1.1118113437690587</v>
      </c>
      <c r="K7" s="30">
        <f t="shared" si="2"/>
        <v>1.1172820669311363</v>
      </c>
      <c r="L7" s="12"/>
      <c r="M7" s="30">
        <f t="shared" si="3"/>
        <v>0.91461488432593141</v>
      </c>
      <c r="N7" s="30">
        <f t="shared" si="4"/>
        <v>0.89943316876942769</v>
      </c>
      <c r="O7" s="30">
        <f t="shared" si="5"/>
        <v>0.89502913328477784</v>
      </c>
    </row>
    <row r="8" spans="1:15" x14ac:dyDescent="0.35">
      <c r="A8" s="31" t="s">
        <v>36</v>
      </c>
      <c r="B8" s="29">
        <v>16124000</v>
      </c>
      <c r="C8" s="29">
        <v>16045000</v>
      </c>
      <c r="D8" s="29">
        <v>16015000</v>
      </c>
      <c r="E8" s="29"/>
      <c r="F8" s="29">
        <v>18037000</v>
      </c>
      <c r="G8" s="29">
        <v>18189000</v>
      </c>
      <c r="H8" s="29">
        <v>18268000</v>
      </c>
      <c r="I8" s="30">
        <f t="shared" si="0"/>
        <v>1.1186430166211858</v>
      </c>
      <c r="J8" s="30">
        <f t="shared" si="1"/>
        <v>1.1336241819881583</v>
      </c>
      <c r="K8" s="30">
        <f t="shared" si="2"/>
        <v>1.1406806119263191</v>
      </c>
      <c r="L8" s="12"/>
      <c r="M8" s="30">
        <f t="shared" si="3"/>
        <v>0.8939402339635194</v>
      </c>
      <c r="N8" s="30">
        <f t="shared" si="4"/>
        <v>0.88212656000879652</v>
      </c>
      <c r="O8" s="30">
        <f t="shared" si="5"/>
        <v>0.87666958616159407</v>
      </c>
    </row>
    <row r="9" spans="1:15" x14ac:dyDescent="0.35">
      <c r="A9" s="31" t="s">
        <v>11</v>
      </c>
      <c r="B9" s="29">
        <v>49585000</v>
      </c>
      <c r="C9" s="29">
        <v>49587000</v>
      </c>
      <c r="D9" s="29">
        <v>49453000</v>
      </c>
      <c r="E9" s="29"/>
      <c r="F9" s="29">
        <v>53208000</v>
      </c>
      <c r="G9" s="29">
        <v>53689000</v>
      </c>
      <c r="H9" s="29">
        <v>53989000</v>
      </c>
      <c r="I9" s="30">
        <f t="shared" si="0"/>
        <v>1.0730664515478472</v>
      </c>
      <c r="J9" s="30">
        <f t="shared" si="1"/>
        <v>1.0827232944118419</v>
      </c>
      <c r="K9" s="30">
        <f t="shared" si="2"/>
        <v>1.0917234545932502</v>
      </c>
      <c r="L9" s="12"/>
      <c r="M9" s="30">
        <f t="shared" si="3"/>
        <v>0.93190873552849196</v>
      </c>
      <c r="N9" s="30">
        <f t="shared" si="4"/>
        <v>0.92359701242340142</v>
      </c>
      <c r="O9" s="30">
        <f t="shared" si="5"/>
        <v>0.91598288540258199</v>
      </c>
    </row>
    <row r="10" spans="1:15" x14ac:dyDescent="0.35">
      <c r="A10" s="31" t="s">
        <v>38</v>
      </c>
      <c r="B10" s="29">
        <v>26985000</v>
      </c>
      <c r="C10" s="29">
        <v>27089000</v>
      </c>
      <c r="D10" s="29">
        <v>27113000</v>
      </c>
      <c r="E10" s="29"/>
      <c r="F10" s="29">
        <v>28411000</v>
      </c>
      <c r="G10" s="29">
        <v>28624000</v>
      </c>
      <c r="H10" s="29">
        <v>28769000</v>
      </c>
      <c r="I10" s="30">
        <f t="shared" si="0"/>
        <v>1.0528441726885307</v>
      </c>
      <c r="J10" s="30">
        <f t="shared" si="1"/>
        <v>1.056665067001366</v>
      </c>
      <c r="K10" s="30">
        <f t="shared" si="2"/>
        <v>1.0610777117987682</v>
      </c>
      <c r="L10" s="12"/>
      <c r="M10" s="30">
        <f t="shared" si="3"/>
        <v>0.94980817289078179</v>
      </c>
      <c r="N10" s="30">
        <f t="shared" si="4"/>
        <v>0.94637367244270543</v>
      </c>
      <c r="O10" s="30">
        <f t="shared" si="5"/>
        <v>0.94243804094685246</v>
      </c>
    </row>
    <row r="11" spans="1:15" x14ac:dyDescent="0.35">
      <c r="A11" s="31" t="s">
        <v>15</v>
      </c>
      <c r="B11" s="29">
        <v>22600000</v>
      </c>
      <c r="C11" s="29">
        <v>22498000</v>
      </c>
      <c r="D11" s="29">
        <v>22340000</v>
      </c>
      <c r="E11" s="29"/>
      <c r="F11" s="29">
        <v>24797000</v>
      </c>
      <c r="G11" s="29">
        <v>25065000</v>
      </c>
      <c r="H11" s="29">
        <v>25220000</v>
      </c>
      <c r="I11" s="30">
        <f t="shared" si="0"/>
        <v>1.097212389380531</v>
      </c>
      <c r="J11" s="30">
        <f t="shared" si="1"/>
        <v>1.1140990310249801</v>
      </c>
      <c r="K11" s="30">
        <f t="shared" si="2"/>
        <v>1.1289167412712624</v>
      </c>
      <c r="L11" s="12"/>
      <c r="M11" s="30">
        <f t="shared" si="3"/>
        <v>0.91140057264991736</v>
      </c>
      <c r="N11" s="30">
        <f t="shared" si="4"/>
        <v>0.89758627568322358</v>
      </c>
      <c r="O11" s="30">
        <f t="shared" si="5"/>
        <v>0.88580491673275175</v>
      </c>
    </row>
    <row r="12" spans="1:15" x14ac:dyDescent="0.35">
      <c r="A12" s="31" t="s">
        <v>18</v>
      </c>
      <c r="B12" s="29">
        <v>26611000</v>
      </c>
      <c r="C12" s="29">
        <v>26299000</v>
      </c>
      <c r="D12" s="29">
        <v>26984000</v>
      </c>
      <c r="E12" s="29"/>
      <c r="F12" s="29">
        <v>29104000</v>
      </c>
      <c r="G12" s="29">
        <v>28970000</v>
      </c>
      <c r="H12" s="29">
        <v>29938000</v>
      </c>
      <c r="I12" s="30">
        <f t="shared" si="0"/>
        <v>1.0936830633948367</v>
      </c>
      <c r="J12" s="30">
        <f t="shared" si="1"/>
        <v>1.1015627970645272</v>
      </c>
      <c r="K12" s="30">
        <f t="shared" si="2"/>
        <v>1.1094722798695524</v>
      </c>
      <c r="L12" s="12"/>
      <c r="M12" s="30">
        <f t="shared" si="3"/>
        <v>0.91434167124793841</v>
      </c>
      <c r="N12" s="30">
        <f t="shared" si="4"/>
        <v>0.90780117362789092</v>
      </c>
      <c r="O12" s="30">
        <f t="shared" si="5"/>
        <v>0.90132941412251988</v>
      </c>
    </row>
    <row r="13" spans="1:15" x14ac:dyDescent="0.35">
      <c r="A13" s="31" t="s">
        <v>19</v>
      </c>
      <c r="B13" s="29">
        <v>13251000</v>
      </c>
      <c r="C13" s="29">
        <v>13385000</v>
      </c>
      <c r="D13" s="29">
        <v>13468000</v>
      </c>
      <c r="E13" s="29"/>
      <c r="F13" s="29">
        <v>14654000</v>
      </c>
      <c r="G13" s="29">
        <v>15116000</v>
      </c>
      <c r="H13" s="29">
        <v>15474000</v>
      </c>
      <c r="I13" s="30">
        <f t="shared" si="0"/>
        <v>1.1058788015998793</v>
      </c>
      <c r="J13" s="30">
        <f t="shared" si="1"/>
        <v>1.1293238700037356</v>
      </c>
      <c r="K13" s="30">
        <f t="shared" si="2"/>
        <v>1.1489456489456489</v>
      </c>
      <c r="L13" s="12"/>
      <c r="M13" s="30">
        <f t="shared" si="3"/>
        <v>0.90425822301078207</v>
      </c>
      <c r="N13" s="30">
        <f t="shared" si="4"/>
        <v>0.88548557819528972</v>
      </c>
      <c r="O13" s="30">
        <f t="shared" si="5"/>
        <v>0.87036318986687344</v>
      </c>
    </row>
    <row r="14" spans="1:15" x14ac:dyDescent="0.35">
      <c r="A14" s="31" t="s">
        <v>64</v>
      </c>
      <c r="B14" s="29">
        <v>36334000</v>
      </c>
      <c r="C14" s="29">
        <v>36202000</v>
      </c>
      <c r="D14" s="29">
        <v>35985000</v>
      </c>
      <c r="E14" s="29"/>
      <c r="F14" s="29">
        <v>38554000</v>
      </c>
      <c r="G14" s="29">
        <v>38573000</v>
      </c>
      <c r="H14" s="29">
        <v>38515000</v>
      </c>
      <c r="I14" s="30">
        <f t="shared" si="0"/>
        <v>1.0610997963340123</v>
      </c>
      <c r="J14" s="30">
        <f t="shared" si="1"/>
        <v>1.0654936191370643</v>
      </c>
      <c r="K14" s="30">
        <f t="shared" si="2"/>
        <v>1.0703070723912742</v>
      </c>
      <c r="L14" s="12"/>
      <c r="M14" s="30">
        <f t="shared" si="3"/>
        <v>0.94241842610364679</v>
      </c>
      <c r="N14" s="30">
        <f t="shared" si="4"/>
        <v>0.9385321338760273</v>
      </c>
      <c r="O14" s="30">
        <f t="shared" si="5"/>
        <v>0.93431130728287681</v>
      </c>
    </row>
    <row r="15" spans="1:15" x14ac:dyDescent="0.35">
      <c r="A15" s="31" t="s">
        <v>65</v>
      </c>
      <c r="B15" s="29">
        <v>13360000</v>
      </c>
      <c r="C15" s="29">
        <v>12914000</v>
      </c>
      <c r="D15" s="29">
        <v>13516000</v>
      </c>
      <c r="E15" s="29"/>
      <c r="F15" s="29">
        <v>14450000</v>
      </c>
      <c r="G15" s="29">
        <v>13854000</v>
      </c>
      <c r="H15" s="29">
        <v>14464000</v>
      </c>
      <c r="I15" s="30">
        <f t="shared" si="0"/>
        <v>1.0815868263473054</v>
      </c>
      <c r="J15" s="30">
        <f t="shared" si="1"/>
        <v>1.0727892210004646</v>
      </c>
      <c r="K15" s="30">
        <f t="shared" si="2"/>
        <v>1.0701390944066291</v>
      </c>
      <c r="L15" s="12"/>
      <c r="M15" s="30">
        <f t="shared" si="3"/>
        <v>0.92456747404844286</v>
      </c>
      <c r="N15" s="30">
        <f t="shared" si="4"/>
        <v>0.93214955969395119</v>
      </c>
      <c r="O15" s="30">
        <f t="shared" si="5"/>
        <v>0.93445796460176989</v>
      </c>
    </row>
    <row r="16" spans="1:15" x14ac:dyDescent="0.35">
      <c r="A16" s="31" t="s">
        <v>20</v>
      </c>
      <c r="B16" s="29">
        <v>16780000</v>
      </c>
      <c r="C16" s="29">
        <v>16931000</v>
      </c>
      <c r="D16" s="29">
        <v>16934000</v>
      </c>
      <c r="E16" s="29"/>
      <c r="F16" s="29">
        <v>18607000</v>
      </c>
      <c r="G16" s="29">
        <v>19042000</v>
      </c>
      <c r="H16" s="29">
        <v>19313000</v>
      </c>
      <c r="I16" s="30">
        <f t="shared" si="0"/>
        <v>1.1088796185935639</v>
      </c>
      <c r="J16" s="30">
        <f t="shared" si="1"/>
        <v>1.1246825349949796</v>
      </c>
      <c r="K16" s="30">
        <f t="shared" si="2"/>
        <v>1.1404865950159442</v>
      </c>
      <c r="L16" s="12"/>
      <c r="M16" s="30">
        <f t="shared" si="3"/>
        <v>0.90181114634277426</v>
      </c>
      <c r="N16" s="30">
        <f t="shared" si="4"/>
        <v>0.88913979623989081</v>
      </c>
      <c r="O16" s="30">
        <f t="shared" si="5"/>
        <v>0.87681872313985398</v>
      </c>
    </row>
    <row r="17" spans="1:15" s="13" customFormat="1" x14ac:dyDescent="0.35">
      <c r="A17" s="31" t="s">
        <v>83</v>
      </c>
      <c r="B17" s="44">
        <v>4927000</v>
      </c>
      <c r="C17" s="44">
        <v>5090000</v>
      </c>
      <c r="D17" s="44">
        <v>5454000</v>
      </c>
      <c r="E17" s="44"/>
      <c r="F17" s="44">
        <v>5448000</v>
      </c>
      <c r="G17" s="44">
        <v>5748000</v>
      </c>
      <c r="H17" s="44">
        <v>6267000</v>
      </c>
      <c r="I17" s="45">
        <f>F17/B17</f>
        <v>1.1057438603612746</v>
      </c>
      <c r="J17" s="45">
        <f>G17/C17</f>
        <v>1.1292730844793712</v>
      </c>
      <c r="K17" s="45">
        <f>H17/D17</f>
        <v>1.1490649064906491</v>
      </c>
      <c r="L17" s="44"/>
      <c r="M17" s="45">
        <f>B17/F17</f>
        <v>0.90436857562408224</v>
      </c>
      <c r="N17" s="45">
        <f>C17/G17</f>
        <v>0.8855254001391788</v>
      </c>
      <c r="O17" s="45">
        <f>D17/H17</f>
        <v>0.87027285782671138</v>
      </c>
    </row>
    <row r="18" spans="1:15" x14ac:dyDescent="0.35">
      <c r="A18" s="31" t="s">
        <v>66</v>
      </c>
      <c r="B18" s="29">
        <v>22974000</v>
      </c>
      <c r="C18" s="29">
        <v>23288000</v>
      </c>
      <c r="D18" s="29">
        <v>22469000</v>
      </c>
      <c r="E18" s="29"/>
      <c r="F18" s="29">
        <v>24104000</v>
      </c>
      <c r="G18" s="29">
        <v>24719000</v>
      </c>
      <c r="H18" s="29">
        <v>24051000</v>
      </c>
      <c r="I18" s="30">
        <f t="shared" si="0"/>
        <v>1.0491860363889614</v>
      </c>
      <c r="J18" s="30">
        <f t="shared" si="1"/>
        <v>1.0614479560288561</v>
      </c>
      <c r="K18" s="30">
        <f t="shared" si="2"/>
        <v>1.0704081178512617</v>
      </c>
      <c r="L18" s="12"/>
      <c r="M18" s="30">
        <f t="shared" si="3"/>
        <v>0.95311981413873215</v>
      </c>
      <c r="N18" s="30">
        <f t="shared" si="4"/>
        <v>0.94210930862898989</v>
      </c>
      <c r="O18" s="30">
        <f t="shared" si="5"/>
        <v>0.93422310922622764</v>
      </c>
    </row>
    <row r="19" spans="1:15" x14ac:dyDescent="0.35">
      <c r="A19" s="31" t="s">
        <v>12</v>
      </c>
      <c r="B19" s="29">
        <v>6769000</v>
      </c>
      <c r="C19" s="29">
        <v>6764000</v>
      </c>
      <c r="D19" s="29">
        <v>6816000</v>
      </c>
      <c r="E19" s="29"/>
      <c r="F19" s="29">
        <v>7529000</v>
      </c>
      <c r="G19" s="29">
        <v>7687000</v>
      </c>
      <c r="H19" s="29">
        <v>7732000</v>
      </c>
      <c r="I19" s="30">
        <f t="shared" si="0"/>
        <v>1.1122765548825528</v>
      </c>
      <c r="J19" s="30">
        <f t="shared" si="1"/>
        <v>1.1364577173270254</v>
      </c>
      <c r="K19" s="30">
        <f t="shared" si="2"/>
        <v>1.1343896713615023</v>
      </c>
      <c r="L19" s="12"/>
      <c r="M19" s="30">
        <f t="shared" si="3"/>
        <v>0.89905697967857612</v>
      </c>
      <c r="N19" s="30">
        <f t="shared" si="4"/>
        <v>0.87992714973331598</v>
      </c>
      <c r="O19" s="30">
        <f t="shared" si="5"/>
        <v>0.88153129849974132</v>
      </c>
    </row>
    <row r="20" spans="1:15" x14ac:dyDescent="0.35">
      <c r="A20" s="31" t="s">
        <v>13</v>
      </c>
      <c r="B20" s="29">
        <v>13049000</v>
      </c>
      <c r="C20" s="29">
        <v>12971000</v>
      </c>
      <c r="D20" s="29">
        <v>13000000</v>
      </c>
      <c r="E20" s="29"/>
      <c r="F20" s="29">
        <v>14803000</v>
      </c>
      <c r="G20" s="29">
        <v>14938000</v>
      </c>
      <c r="H20" s="29">
        <v>15016000</v>
      </c>
      <c r="I20" s="30">
        <f t="shared" si="0"/>
        <v>1.1344164303778068</v>
      </c>
      <c r="J20" s="30">
        <f t="shared" si="1"/>
        <v>1.1516459794927145</v>
      </c>
      <c r="K20" s="30">
        <f t="shared" si="2"/>
        <v>1.1550769230769231</v>
      </c>
      <c r="L20" s="12"/>
      <c r="M20" s="30">
        <f t="shared" si="3"/>
        <v>0.88151050462744041</v>
      </c>
      <c r="N20" s="30">
        <f t="shared" si="4"/>
        <v>0.86832239925023436</v>
      </c>
      <c r="O20" s="30">
        <f t="shared" si="5"/>
        <v>0.86574320724560472</v>
      </c>
    </row>
    <row r="21" spans="1:15" x14ac:dyDescent="0.35">
      <c r="A21" s="31" t="s">
        <v>14</v>
      </c>
      <c r="B21" s="29">
        <v>24274000</v>
      </c>
      <c r="C21" s="29">
        <v>24009000</v>
      </c>
      <c r="D21" s="29">
        <v>23959000</v>
      </c>
      <c r="E21" s="29"/>
      <c r="F21" s="29">
        <v>26977000</v>
      </c>
      <c r="G21" s="29">
        <v>27079000</v>
      </c>
      <c r="H21" s="29">
        <v>27109000</v>
      </c>
      <c r="I21" s="30">
        <f t="shared" si="0"/>
        <v>1.1113537117903931</v>
      </c>
      <c r="J21" s="30">
        <f t="shared" si="1"/>
        <v>1.1278687158982048</v>
      </c>
      <c r="K21" s="30">
        <f t="shared" si="2"/>
        <v>1.1314746024458451</v>
      </c>
      <c r="L21" s="12"/>
      <c r="M21" s="30">
        <f t="shared" si="3"/>
        <v>0.89980353634577603</v>
      </c>
      <c r="N21" s="30">
        <f t="shared" si="4"/>
        <v>0.8866280143284464</v>
      </c>
      <c r="O21" s="30">
        <f t="shared" si="5"/>
        <v>0.88380242723818658</v>
      </c>
    </row>
    <row r="22" spans="1:15" x14ac:dyDescent="0.35">
      <c r="A22" s="31" t="s">
        <v>37</v>
      </c>
      <c r="B22" s="29">
        <v>32335000</v>
      </c>
      <c r="C22" s="29">
        <v>32165000</v>
      </c>
      <c r="D22" s="29">
        <v>32029000</v>
      </c>
      <c r="E22" s="29"/>
      <c r="F22" s="29">
        <v>35474000</v>
      </c>
      <c r="G22" s="29">
        <v>35651000</v>
      </c>
      <c r="H22" s="29">
        <v>35690000</v>
      </c>
      <c r="I22" s="30">
        <v>1.0970774702334931</v>
      </c>
      <c r="J22" s="30">
        <v>1.1083786724700762</v>
      </c>
      <c r="K22" s="30">
        <v>1.1143026632114645</v>
      </c>
      <c r="L22" s="12"/>
      <c r="M22" s="30">
        <v>0.91151265715735463</v>
      </c>
      <c r="N22" s="30">
        <v>0.90221873159238175</v>
      </c>
      <c r="O22" s="30">
        <v>0.89742224712804708</v>
      </c>
    </row>
    <row r="23" spans="1:15" x14ac:dyDescent="0.35">
      <c r="A23" s="31" t="s">
        <v>21</v>
      </c>
      <c r="B23" s="29">
        <v>16073000</v>
      </c>
      <c r="C23" s="29">
        <v>15997000</v>
      </c>
      <c r="D23" s="29">
        <v>15949000</v>
      </c>
      <c r="E23" s="29"/>
      <c r="F23" s="29">
        <v>18142000</v>
      </c>
      <c r="G23" s="29">
        <v>18256000</v>
      </c>
      <c r="H23" s="29">
        <v>18285000</v>
      </c>
      <c r="I23" s="30">
        <f t="shared" si="0"/>
        <v>1.128725191314627</v>
      </c>
      <c r="J23" s="30">
        <f t="shared" si="1"/>
        <v>1.1412139776208039</v>
      </c>
      <c r="K23" s="30">
        <f t="shared" si="2"/>
        <v>1.1464668631262147</v>
      </c>
      <c r="L23" s="12"/>
      <c r="M23" s="30">
        <f t="shared" si="3"/>
        <v>0.88595524197993603</v>
      </c>
      <c r="N23" s="30">
        <f t="shared" si="4"/>
        <v>0.87625985977212972</v>
      </c>
      <c r="O23" s="30">
        <f t="shared" si="5"/>
        <v>0.8722450095706864</v>
      </c>
    </row>
    <row r="24" spans="1:15" x14ac:dyDescent="0.35">
      <c r="A24" s="31" t="s">
        <v>39</v>
      </c>
      <c r="B24" s="29">
        <v>42816000</v>
      </c>
      <c r="C24" s="29">
        <v>42823000</v>
      </c>
      <c r="D24" s="29">
        <v>42637000</v>
      </c>
      <c r="E24" s="29"/>
      <c r="F24" s="29">
        <v>45679000</v>
      </c>
      <c r="G24" s="29">
        <v>46002000</v>
      </c>
      <c r="H24" s="29">
        <v>46257000</v>
      </c>
      <c r="I24" s="30">
        <f t="shared" si="0"/>
        <v>1.0668675261584455</v>
      </c>
      <c r="J24" s="30">
        <f t="shared" si="1"/>
        <v>1.0742358078602621</v>
      </c>
      <c r="K24" s="30">
        <f t="shared" si="2"/>
        <v>1.0849027839669771</v>
      </c>
      <c r="L24" s="12"/>
      <c r="M24" s="30">
        <f t="shared" si="3"/>
        <v>0.937323496573918</v>
      </c>
      <c r="N24" s="30">
        <f t="shared" si="4"/>
        <v>0.93089430894308944</v>
      </c>
      <c r="O24" s="30">
        <f t="shared" si="5"/>
        <v>0.9217415742482219</v>
      </c>
    </row>
    <row r="25" spans="1:15" x14ac:dyDescent="0.35">
      <c r="A25" s="31" t="s">
        <v>40</v>
      </c>
      <c r="B25" s="29">
        <v>6280000</v>
      </c>
      <c r="C25" s="29">
        <v>6207000</v>
      </c>
      <c r="D25" s="29">
        <v>6184000</v>
      </c>
      <c r="E25" s="29"/>
      <c r="F25" s="29">
        <v>7274000</v>
      </c>
      <c r="G25" s="29">
        <v>7251000</v>
      </c>
      <c r="H25" s="29">
        <v>7284000</v>
      </c>
      <c r="I25" s="30">
        <f t="shared" si="0"/>
        <v>1.1582802547770701</v>
      </c>
      <c r="J25" s="30">
        <f t="shared" si="1"/>
        <v>1.1681971967133882</v>
      </c>
      <c r="K25" s="30">
        <f t="shared" si="2"/>
        <v>1.1778783958602845</v>
      </c>
      <c r="L25" s="12"/>
      <c r="M25" s="30">
        <f t="shared" si="3"/>
        <v>0.86334891394006053</v>
      </c>
      <c r="N25" s="30">
        <f t="shared" si="4"/>
        <v>0.85601985932974767</v>
      </c>
      <c r="O25" s="30">
        <f t="shared" si="5"/>
        <v>0.84898407468423942</v>
      </c>
    </row>
    <row r="26" spans="1:15" x14ac:dyDescent="0.35">
      <c r="A26" s="31" t="s">
        <v>16</v>
      </c>
      <c r="B26" s="29">
        <v>17505000</v>
      </c>
      <c r="C26" s="29">
        <v>17245000</v>
      </c>
      <c r="D26" s="29">
        <v>17143000</v>
      </c>
      <c r="E26" s="29"/>
      <c r="F26" s="29">
        <v>19448000</v>
      </c>
      <c r="G26" s="29">
        <v>19392000</v>
      </c>
      <c r="H26" s="29">
        <v>19377000</v>
      </c>
      <c r="I26" s="30">
        <f t="shared" si="0"/>
        <v>1.1109968580405598</v>
      </c>
      <c r="J26" s="30">
        <f t="shared" si="1"/>
        <v>1.1244998550304437</v>
      </c>
      <c r="K26" s="30">
        <f t="shared" si="2"/>
        <v>1.1303155807034941</v>
      </c>
      <c r="L26" s="12"/>
      <c r="M26" s="30">
        <f t="shared" si="3"/>
        <v>0.90009255450431924</v>
      </c>
      <c r="N26" s="30">
        <f t="shared" si="4"/>
        <v>0.88928424092409242</v>
      </c>
      <c r="O26" s="30">
        <f t="shared" si="5"/>
        <v>0.88470867523352426</v>
      </c>
    </row>
    <row r="27" spans="1:15" s="13" customFormat="1" x14ac:dyDescent="0.35">
      <c r="A27" s="31" t="s">
        <v>81</v>
      </c>
      <c r="B27" s="44">
        <v>8100000</v>
      </c>
      <c r="C27" s="44">
        <v>8131000</v>
      </c>
      <c r="D27" s="44">
        <v>8118000</v>
      </c>
      <c r="E27" s="44"/>
      <c r="F27" s="44">
        <v>9131000</v>
      </c>
      <c r="G27" s="44">
        <v>9419000</v>
      </c>
      <c r="H27" s="44">
        <v>9551000</v>
      </c>
      <c r="I27" s="45">
        <f t="shared" ref="I27:K28" si="6">F27/B27</f>
        <v>1.127283950617284</v>
      </c>
      <c r="J27" s="45">
        <f t="shared" si="6"/>
        <v>1.1584061001106876</v>
      </c>
      <c r="K27" s="45">
        <f t="shared" si="6"/>
        <v>1.1765213106676522</v>
      </c>
      <c r="L27" s="44"/>
      <c r="M27" s="45">
        <f t="shared" ref="M27:O28" si="7">B27/F27</f>
        <v>0.88708794217500819</v>
      </c>
      <c r="N27" s="45">
        <f t="shared" si="7"/>
        <v>0.86325512262448245</v>
      </c>
      <c r="O27" s="45">
        <f t="shared" si="7"/>
        <v>0.84996335462255257</v>
      </c>
    </row>
    <row r="28" spans="1:15" x14ac:dyDescent="0.35">
      <c r="A28" s="31" t="s">
        <v>87</v>
      </c>
      <c r="B28" s="29">
        <v>25566000</v>
      </c>
      <c r="C28" s="29">
        <v>25401000</v>
      </c>
      <c r="D28" s="29">
        <v>25213000</v>
      </c>
      <c r="E28" s="29"/>
      <c r="F28" s="29">
        <v>27945000</v>
      </c>
      <c r="G28" s="29">
        <v>27964000</v>
      </c>
      <c r="H28" s="29">
        <v>27958000</v>
      </c>
      <c r="I28" s="30">
        <f t="shared" si="6"/>
        <v>1.093053273879371</v>
      </c>
      <c r="J28" s="30">
        <f t="shared" si="6"/>
        <v>1.1009015393094761</v>
      </c>
      <c r="K28" s="30">
        <f t="shared" si="6"/>
        <v>1.1088724070915796</v>
      </c>
      <c r="L28" s="12"/>
      <c r="M28" s="30">
        <f t="shared" si="7"/>
        <v>0.91486849168008588</v>
      </c>
      <c r="N28" s="30">
        <f t="shared" si="7"/>
        <v>0.90834644542983833</v>
      </c>
      <c r="O28" s="30">
        <f t="shared" si="7"/>
        <v>0.90181701123113245</v>
      </c>
    </row>
    <row r="29" spans="1:15" x14ac:dyDescent="0.35">
      <c r="A29" s="31" t="s">
        <v>41</v>
      </c>
      <c r="B29" s="29">
        <v>36536000</v>
      </c>
      <c r="C29" s="29">
        <v>36616000</v>
      </c>
      <c r="D29" s="29">
        <v>36453000</v>
      </c>
      <c r="E29" s="29"/>
      <c r="F29" s="29">
        <v>38405000</v>
      </c>
      <c r="G29" s="29">
        <v>38751000</v>
      </c>
      <c r="H29" s="29">
        <v>38973000</v>
      </c>
      <c r="I29" s="30">
        <f t="shared" si="0"/>
        <v>1.0511550251806439</v>
      </c>
      <c r="J29" s="30">
        <f t="shared" si="1"/>
        <v>1.0583078435656543</v>
      </c>
      <c r="K29" s="30">
        <f t="shared" si="2"/>
        <v>1.069130112747922</v>
      </c>
      <c r="L29" s="12"/>
      <c r="M29" s="30">
        <f t="shared" si="3"/>
        <v>0.95133446165863822</v>
      </c>
      <c r="N29" s="30">
        <f t="shared" si="4"/>
        <v>0.94490464762199688</v>
      </c>
      <c r="O29" s="30">
        <f t="shared" si="5"/>
        <v>0.93533985066584557</v>
      </c>
    </row>
    <row r="30" spans="1:15" x14ac:dyDescent="0.35">
      <c r="A30" s="31" t="s">
        <v>42</v>
      </c>
      <c r="B30" s="29">
        <v>11225000</v>
      </c>
      <c r="C30" s="29">
        <v>11038000</v>
      </c>
      <c r="D30" s="29">
        <v>10959000</v>
      </c>
      <c r="E30" s="29"/>
      <c r="F30" s="29">
        <v>12174000</v>
      </c>
      <c r="G30" s="29">
        <v>12141000</v>
      </c>
      <c r="H30" s="29">
        <v>12093000</v>
      </c>
      <c r="I30" s="30">
        <f t="shared" si="0"/>
        <v>1.0845434298440979</v>
      </c>
      <c r="J30" s="30">
        <f t="shared" si="1"/>
        <v>1.0999275231020111</v>
      </c>
      <c r="K30" s="30">
        <f t="shared" si="2"/>
        <v>1.1034765945797975</v>
      </c>
      <c r="L30" s="12"/>
      <c r="M30" s="30">
        <f t="shared" si="3"/>
        <v>0.92204698537867591</v>
      </c>
      <c r="N30" s="30">
        <f t="shared" si="4"/>
        <v>0.90915081130055186</v>
      </c>
      <c r="O30" s="30">
        <f t="shared" si="5"/>
        <v>0.90622674274373605</v>
      </c>
    </row>
    <row r="31" spans="1:15" x14ac:dyDescent="0.35">
      <c r="A31" s="31" t="s">
        <v>17</v>
      </c>
      <c r="B31" s="29">
        <v>19286000</v>
      </c>
      <c r="C31" s="29">
        <v>19194000</v>
      </c>
      <c r="D31" s="29">
        <v>19029000</v>
      </c>
      <c r="E31" s="29"/>
      <c r="F31" s="29">
        <v>20671000</v>
      </c>
      <c r="G31" s="29">
        <v>20713000</v>
      </c>
      <c r="H31" s="29">
        <v>20674000</v>
      </c>
      <c r="I31" s="30">
        <f t="shared" si="0"/>
        <v>1.0718137509073939</v>
      </c>
      <c r="J31" s="30">
        <f t="shared" si="1"/>
        <v>1.0791393143690737</v>
      </c>
      <c r="K31" s="30">
        <f t="shared" si="2"/>
        <v>1.0864470019444006</v>
      </c>
      <c r="L31" s="12"/>
      <c r="M31" s="30">
        <f t="shared" si="3"/>
        <v>0.93299791979101154</v>
      </c>
      <c r="N31" s="30">
        <f t="shared" si="4"/>
        <v>0.92666441365326124</v>
      </c>
      <c r="O31" s="30">
        <f t="shared" si="5"/>
        <v>0.92043145980458552</v>
      </c>
    </row>
    <row r="32" spans="1:15" x14ac:dyDescent="0.35">
      <c r="A32" s="31" t="s">
        <v>43</v>
      </c>
      <c r="B32" s="29">
        <v>25311000</v>
      </c>
      <c r="C32" s="29">
        <v>25578000</v>
      </c>
      <c r="D32" s="29">
        <v>25494000</v>
      </c>
      <c r="E32" s="29"/>
      <c r="F32" s="29">
        <v>26231000</v>
      </c>
      <c r="G32" s="29">
        <v>26610000</v>
      </c>
      <c r="H32" s="29">
        <v>26880000</v>
      </c>
      <c r="I32" s="30">
        <f t="shared" si="0"/>
        <v>1.0363478329580025</v>
      </c>
      <c r="J32" s="30">
        <f t="shared" si="1"/>
        <v>1.0403471733520995</v>
      </c>
      <c r="K32" s="30">
        <f t="shared" si="2"/>
        <v>1.0543657331136738</v>
      </c>
      <c r="L32" s="12"/>
      <c r="M32" s="30">
        <f t="shared" si="3"/>
        <v>0.96492699477717203</v>
      </c>
      <c r="N32" s="30">
        <f t="shared" si="4"/>
        <v>0.96121758737316798</v>
      </c>
      <c r="O32" s="30">
        <f t="shared" si="5"/>
        <v>0.94843750000000004</v>
      </c>
    </row>
    <row r="33" spans="1:15" x14ac:dyDescent="0.35">
      <c r="A33" s="31" t="s">
        <v>44</v>
      </c>
      <c r="B33" s="29">
        <v>8061000</v>
      </c>
      <c r="C33" s="29">
        <v>8156000</v>
      </c>
      <c r="D33" s="29">
        <v>8070000</v>
      </c>
      <c r="E33" s="29"/>
      <c r="F33" s="29">
        <v>8497000</v>
      </c>
      <c r="G33" s="29">
        <v>8572000</v>
      </c>
      <c r="H33" s="29">
        <v>8581000</v>
      </c>
      <c r="I33" s="30">
        <f t="shared" si="0"/>
        <v>1.0540875821858331</v>
      </c>
      <c r="J33" s="30">
        <f t="shared" si="1"/>
        <v>1.0510053948013731</v>
      </c>
      <c r="K33" s="30">
        <f t="shared" si="2"/>
        <v>1.0633209417596035</v>
      </c>
      <c r="L33" s="12"/>
      <c r="M33" s="30">
        <f t="shared" si="3"/>
        <v>0.94868777215487821</v>
      </c>
      <c r="N33" s="30">
        <f t="shared" si="4"/>
        <v>0.95146990200653292</v>
      </c>
      <c r="O33" s="30">
        <f t="shared" si="5"/>
        <v>0.9404498310220254</v>
      </c>
    </row>
    <row r="34" spans="1:15" s="13" customFormat="1" x14ac:dyDescent="0.35">
      <c r="A34" s="31" t="s">
        <v>82</v>
      </c>
      <c r="B34" s="44">
        <v>6814000</v>
      </c>
      <c r="C34" s="44">
        <v>6918000</v>
      </c>
      <c r="D34" s="44">
        <v>6951000</v>
      </c>
      <c r="E34" s="44"/>
      <c r="F34" s="44">
        <v>7209000</v>
      </c>
      <c r="G34" s="44">
        <v>7391000</v>
      </c>
      <c r="H34" s="44">
        <v>7548000</v>
      </c>
      <c r="I34" s="45">
        <f>F34/B34</f>
        <v>1.0579688875843851</v>
      </c>
      <c r="J34" s="45">
        <f>G34/C34</f>
        <v>1.0683723619543219</v>
      </c>
      <c r="K34" s="45">
        <f>H34/D34</f>
        <v>1.0858869227449288</v>
      </c>
      <c r="L34" s="44"/>
      <c r="M34" s="45">
        <f>B34/F34</f>
        <v>0.94520737966430846</v>
      </c>
      <c r="N34" s="45">
        <f>C34/G34</f>
        <v>0.93600324719253147</v>
      </c>
      <c r="O34" s="45">
        <f>D34/H34</f>
        <v>0.920906200317965</v>
      </c>
    </row>
    <row r="35" spans="1:15" x14ac:dyDescent="0.35">
      <c r="A35" s="31" t="s">
        <v>45</v>
      </c>
      <c r="B35" s="29">
        <v>17250000</v>
      </c>
      <c r="C35" s="29">
        <v>17422000</v>
      </c>
      <c r="D35" s="29">
        <v>17424000</v>
      </c>
      <c r="E35" s="29"/>
      <c r="F35" s="29">
        <v>17734000</v>
      </c>
      <c r="G35" s="29">
        <v>18038000</v>
      </c>
      <c r="H35" s="29">
        <v>18299000</v>
      </c>
      <c r="I35" s="30">
        <f t="shared" si="0"/>
        <v>1.0280579710144928</v>
      </c>
      <c r="J35" s="30">
        <f t="shared" si="1"/>
        <v>1.0353575938468602</v>
      </c>
      <c r="K35" s="30">
        <f t="shared" si="2"/>
        <v>1.0502180899908173</v>
      </c>
      <c r="L35" s="12"/>
      <c r="M35" s="30">
        <f t="shared" si="3"/>
        <v>0.972707792940115</v>
      </c>
      <c r="N35" s="30">
        <f t="shared" si="4"/>
        <v>0.96584987249140708</v>
      </c>
      <c r="O35" s="30">
        <f t="shared" si="5"/>
        <v>0.95218317940871089</v>
      </c>
    </row>
    <row r="36" spans="1:15" x14ac:dyDescent="0.35">
      <c r="A36" s="31" t="s">
        <v>1</v>
      </c>
      <c r="B36" s="29">
        <v>25931000</v>
      </c>
      <c r="C36" s="29">
        <v>26041000</v>
      </c>
      <c r="D36" s="29">
        <v>25842000</v>
      </c>
      <c r="E36" s="29"/>
      <c r="F36" s="29">
        <v>27770000</v>
      </c>
      <c r="G36" s="29">
        <v>27994000</v>
      </c>
      <c r="H36" s="29">
        <v>28131000</v>
      </c>
      <c r="I36" s="30">
        <f t="shared" si="0"/>
        <v>1.070918977285874</v>
      </c>
      <c r="J36" s="30">
        <f t="shared" si="1"/>
        <v>1.07499711992627</v>
      </c>
      <c r="K36" s="30">
        <f t="shared" si="2"/>
        <v>1.0885767355467844</v>
      </c>
      <c r="L36" s="12"/>
      <c r="M36" s="30">
        <f t="shared" si="3"/>
        <v>0.93377745768815268</v>
      </c>
      <c r="N36" s="30">
        <f t="shared" si="4"/>
        <v>0.93023505036793597</v>
      </c>
      <c r="O36" s="30">
        <f t="shared" si="5"/>
        <v>0.9186306921190146</v>
      </c>
    </row>
    <row r="37" spans="1:15" x14ac:dyDescent="0.35">
      <c r="A37" s="31" t="s">
        <v>4</v>
      </c>
      <c r="B37" s="29">
        <v>12907000</v>
      </c>
      <c r="C37" s="29">
        <v>12828000</v>
      </c>
      <c r="D37" s="29">
        <v>13193000</v>
      </c>
      <c r="E37" s="29"/>
      <c r="F37" s="29">
        <v>14094000</v>
      </c>
      <c r="G37" s="29">
        <v>14015000</v>
      </c>
      <c r="H37" s="29">
        <v>14574000</v>
      </c>
      <c r="I37" s="30">
        <f t="shared" si="0"/>
        <v>1.091965600061982</v>
      </c>
      <c r="J37" s="30">
        <f t="shared" si="1"/>
        <v>1.0925319613345805</v>
      </c>
      <c r="K37" s="30">
        <f t="shared" si="2"/>
        <v>1.1046767225043583</v>
      </c>
      <c r="L37" s="12"/>
      <c r="M37" s="30">
        <f t="shared" si="3"/>
        <v>0.9157797644387683</v>
      </c>
      <c r="N37" s="30">
        <f t="shared" si="4"/>
        <v>0.91530503032465216</v>
      </c>
      <c r="O37" s="30">
        <f t="shared" si="5"/>
        <v>0.90524221215863865</v>
      </c>
    </row>
    <row r="38" spans="1:15" x14ac:dyDescent="0.35">
      <c r="A38" s="31" t="s">
        <v>67</v>
      </c>
      <c r="B38" s="29">
        <v>13024000</v>
      </c>
      <c r="C38" s="29">
        <v>13213000</v>
      </c>
      <c r="D38" s="29">
        <v>12649000</v>
      </c>
      <c r="E38" s="29"/>
      <c r="F38" s="29">
        <v>13676000</v>
      </c>
      <c r="G38" s="29">
        <v>13979000</v>
      </c>
      <c r="H38" s="29">
        <v>13557000</v>
      </c>
      <c r="I38" s="30">
        <f t="shared" si="0"/>
        <v>1.0500614250614251</v>
      </c>
      <c r="J38" s="30">
        <f t="shared" si="1"/>
        <v>1.0579732082040414</v>
      </c>
      <c r="K38" s="30">
        <f t="shared" si="2"/>
        <v>1.0717843307771366</v>
      </c>
      <c r="L38" s="12"/>
      <c r="M38" s="30">
        <f t="shared" si="3"/>
        <v>0.95232524129862528</v>
      </c>
      <c r="N38" s="30">
        <f t="shared" si="4"/>
        <v>0.94520351956506188</v>
      </c>
      <c r="O38" s="30">
        <f t="shared" si="5"/>
        <v>0.93302353027956042</v>
      </c>
    </row>
    <row r="39" spans="1:15" x14ac:dyDescent="0.35">
      <c r="A39" s="31" t="s">
        <v>2</v>
      </c>
      <c r="B39" s="29">
        <v>3286000</v>
      </c>
      <c r="C39" s="29">
        <v>3309000</v>
      </c>
      <c r="D39" s="29">
        <v>3320000</v>
      </c>
      <c r="E39" s="29"/>
      <c r="F39" s="29">
        <v>3705000</v>
      </c>
      <c r="G39" s="29">
        <v>3775000</v>
      </c>
      <c r="H39" s="29">
        <v>3792000</v>
      </c>
      <c r="I39" s="30">
        <f t="shared" si="0"/>
        <v>1.1275106512477175</v>
      </c>
      <c r="J39" s="30">
        <f t="shared" si="1"/>
        <v>1.1408280447265036</v>
      </c>
      <c r="K39" s="30">
        <f t="shared" si="2"/>
        <v>1.1421686746987951</v>
      </c>
      <c r="L39" s="12"/>
      <c r="M39" s="30">
        <f t="shared" si="3"/>
        <v>0.88690958164642375</v>
      </c>
      <c r="N39" s="30">
        <f t="shared" si="4"/>
        <v>0.87655629139072844</v>
      </c>
      <c r="O39" s="30">
        <f t="shared" si="5"/>
        <v>0.87552742616033752</v>
      </c>
    </row>
    <row r="40" spans="1:15" x14ac:dyDescent="0.35">
      <c r="A40" s="31" t="s">
        <v>3</v>
      </c>
      <c r="B40" s="29">
        <v>6506000</v>
      </c>
      <c r="C40" s="29">
        <v>6515000</v>
      </c>
      <c r="D40" s="29">
        <v>6449000</v>
      </c>
      <c r="E40" s="29"/>
      <c r="F40" s="29">
        <v>7425000</v>
      </c>
      <c r="G40" s="29">
        <v>7467000</v>
      </c>
      <c r="H40" s="29">
        <v>7487000</v>
      </c>
      <c r="I40" s="30">
        <f t="shared" si="0"/>
        <v>1.141254226867507</v>
      </c>
      <c r="J40" s="30">
        <f t="shared" si="1"/>
        <v>1.1461243284727551</v>
      </c>
      <c r="K40" s="30">
        <f t="shared" si="2"/>
        <v>1.1609551868506744</v>
      </c>
      <c r="L40" s="12"/>
      <c r="M40" s="30">
        <f t="shared" si="3"/>
        <v>0.87622895622895625</v>
      </c>
      <c r="N40" s="30">
        <f t="shared" si="4"/>
        <v>0.87250569171019154</v>
      </c>
      <c r="O40" s="30">
        <f t="shared" si="5"/>
        <v>0.86135969012955793</v>
      </c>
    </row>
    <row r="41" spans="1:15" x14ac:dyDescent="0.35">
      <c r="A41" s="31" t="s">
        <v>47</v>
      </c>
      <c r="B41" s="29">
        <v>12271000</v>
      </c>
      <c r="C41" s="29">
        <v>12214000</v>
      </c>
      <c r="D41" s="29">
        <v>12087000</v>
      </c>
      <c r="E41" s="29"/>
      <c r="F41" s="29">
        <v>13652000</v>
      </c>
      <c r="G41" s="29">
        <v>13683000</v>
      </c>
      <c r="H41" s="29">
        <v>13684000</v>
      </c>
      <c r="I41" s="30">
        <f t="shared" si="0"/>
        <v>1.1125417651373157</v>
      </c>
      <c r="J41" s="30">
        <f t="shared" si="1"/>
        <v>1.1202718192238414</v>
      </c>
      <c r="K41" s="30">
        <f t="shared" si="2"/>
        <v>1.1321254240092662</v>
      </c>
      <c r="L41" s="12"/>
      <c r="M41" s="30">
        <f t="shared" si="3"/>
        <v>0.89884266041605621</v>
      </c>
      <c r="N41" s="30">
        <f t="shared" si="4"/>
        <v>0.89264050281371043</v>
      </c>
      <c r="O41" s="30">
        <f t="shared" si="5"/>
        <v>0.88329435837474424</v>
      </c>
    </row>
    <row r="42" spans="1:15" x14ac:dyDescent="0.35">
      <c r="A42" s="31" t="s">
        <v>48</v>
      </c>
      <c r="B42" s="29">
        <v>22645000</v>
      </c>
      <c r="C42" s="29">
        <v>22732000</v>
      </c>
      <c r="D42" s="29">
        <v>22522000</v>
      </c>
      <c r="E42" s="29"/>
      <c r="F42" s="29">
        <v>24065000</v>
      </c>
      <c r="G42" s="29">
        <v>24219000</v>
      </c>
      <c r="H42" s="29">
        <v>24339000</v>
      </c>
      <c r="I42" s="30">
        <f t="shared" si="0"/>
        <v>1.0627069993376022</v>
      </c>
      <c r="J42" s="30">
        <f t="shared" si="1"/>
        <v>1.0654143938060883</v>
      </c>
      <c r="K42" s="30">
        <f t="shared" si="2"/>
        <v>1.0806766716987835</v>
      </c>
      <c r="L42" s="12"/>
      <c r="M42" s="30">
        <f t="shared" si="3"/>
        <v>0.94099314356949926</v>
      </c>
      <c r="N42" s="30">
        <f t="shared" si="4"/>
        <v>0.93860192410917054</v>
      </c>
      <c r="O42" s="30">
        <f t="shared" si="5"/>
        <v>0.92534615226591066</v>
      </c>
    </row>
    <row r="43" spans="1:15" x14ac:dyDescent="0.35">
      <c r="A43" s="31" t="s">
        <v>49</v>
      </c>
      <c r="B43" s="29">
        <v>3220000</v>
      </c>
      <c r="C43" s="29">
        <v>3206000</v>
      </c>
      <c r="D43" s="29">
        <v>3129000</v>
      </c>
      <c r="E43" s="29"/>
      <c r="F43" s="29">
        <v>3720000</v>
      </c>
      <c r="G43" s="29">
        <v>3692000</v>
      </c>
      <c r="H43" s="29">
        <v>3695000</v>
      </c>
      <c r="I43" s="30">
        <f t="shared" si="0"/>
        <v>1.15527950310559</v>
      </c>
      <c r="J43" s="30">
        <f t="shared" si="1"/>
        <v>1.1515907673112913</v>
      </c>
      <c r="K43" s="30">
        <f t="shared" si="2"/>
        <v>1.1808884627676575</v>
      </c>
      <c r="L43" s="12"/>
      <c r="M43" s="30">
        <f t="shared" si="3"/>
        <v>0.86559139784946237</v>
      </c>
      <c r="N43" s="30">
        <f t="shared" si="4"/>
        <v>0.86836403033586129</v>
      </c>
      <c r="O43" s="30">
        <f t="shared" si="5"/>
        <v>0.84682002706359949</v>
      </c>
    </row>
    <row r="44" spans="1:15" x14ac:dyDescent="0.35">
      <c r="A44" s="31" t="s">
        <v>50</v>
      </c>
      <c r="B44" s="29">
        <v>8985000</v>
      </c>
      <c r="C44" s="29">
        <v>8905000</v>
      </c>
      <c r="D44" s="29">
        <v>8767000</v>
      </c>
      <c r="E44" s="29"/>
      <c r="F44" s="29">
        <v>9947000</v>
      </c>
      <c r="G44" s="29">
        <v>9908000</v>
      </c>
      <c r="H44" s="29">
        <v>9892000</v>
      </c>
      <c r="I44" s="30">
        <f t="shared" si="0"/>
        <v>1.1070673344462993</v>
      </c>
      <c r="J44" s="30">
        <f t="shared" si="1"/>
        <v>1.1126333520494105</v>
      </c>
      <c r="K44" s="30">
        <f t="shared" si="2"/>
        <v>1.1283221170297708</v>
      </c>
      <c r="L44" s="12"/>
      <c r="M44" s="30">
        <f t="shared" si="3"/>
        <v>0.9032874233437217</v>
      </c>
      <c r="N44" s="30">
        <f t="shared" si="4"/>
        <v>0.89876867178037945</v>
      </c>
      <c r="O44" s="30">
        <f t="shared" si="5"/>
        <v>0.88627173473513954</v>
      </c>
    </row>
    <row r="45" spans="1:15" x14ac:dyDescent="0.35">
      <c r="A45" s="31" t="s">
        <v>51</v>
      </c>
      <c r="B45" s="29">
        <v>13121000</v>
      </c>
      <c r="C45" s="29">
        <v>13093000</v>
      </c>
      <c r="D45" s="29">
        <v>12913000</v>
      </c>
      <c r="E45" s="29"/>
      <c r="F45" s="29">
        <v>14289000</v>
      </c>
      <c r="G45" s="29">
        <v>14282000</v>
      </c>
      <c r="H45" s="29">
        <v>14271000</v>
      </c>
      <c r="I45" s="30">
        <f t="shared" si="0"/>
        <v>1.0890176053654448</v>
      </c>
      <c r="J45" s="30">
        <f t="shared" si="1"/>
        <v>1.0908118842129382</v>
      </c>
      <c r="K45" s="30">
        <f t="shared" si="2"/>
        <v>1.1051653372570278</v>
      </c>
      <c r="L45" s="12"/>
      <c r="M45" s="30">
        <f t="shared" si="3"/>
        <v>0.91825880047589059</v>
      </c>
      <c r="N45" s="30">
        <f t="shared" si="4"/>
        <v>0.91674835457218873</v>
      </c>
      <c r="O45" s="30">
        <f t="shared" si="5"/>
        <v>0.90484198724686427</v>
      </c>
    </row>
    <row r="46" spans="1:15" x14ac:dyDescent="0.35">
      <c r="A46" s="31" t="s">
        <v>52</v>
      </c>
      <c r="B46" s="29">
        <v>19425000</v>
      </c>
      <c r="C46" s="29">
        <v>19526000</v>
      </c>
      <c r="D46" s="29">
        <v>19393000</v>
      </c>
      <c r="E46" s="29"/>
      <c r="F46" s="29">
        <v>20345000</v>
      </c>
      <c r="G46" s="29">
        <v>20527000</v>
      </c>
      <c r="H46" s="29">
        <v>20644000</v>
      </c>
      <c r="I46" s="30">
        <f t="shared" si="0"/>
        <v>1.0473616473616474</v>
      </c>
      <c r="J46" s="30">
        <f t="shared" si="1"/>
        <v>1.0512649800266312</v>
      </c>
      <c r="K46" s="30">
        <f t="shared" si="2"/>
        <v>1.0645078120971485</v>
      </c>
      <c r="L46" s="12"/>
      <c r="M46" s="30">
        <f t="shared" si="3"/>
        <v>0.95478004423691321</v>
      </c>
      <c r="N46" s="30">
        <f t="shared" si="4"/>
        <v>0.95123495883470555</v>
      </c>
      <c r="O46" s="30">
        <f t="shared" si="5"/>
        <v>0.93940127882193369</v>
      </c>
    </row>
    <row r="47" spans="1:15" x14ac:dyDescent="0.35">
      <c r="A47" s="31" t="s">
        <v>53</v>
      </c>
      <c r="B47" s="29">
        <v>5765000</v>
      </c>
      <c r="C47" s="29">
        <v>5699000</v>
      </c>
      <c r="D47" s="29">
        <v>5638000</v>
      </c>
      <c r="E47" s="29"/>
      <c r="F47" s="29">
        <v>6227000</v>
      </c>
      <c r="G47" s="29">
        <v>6216000</v>
      </c>
      <c r="H47" s="29">
        <v>6197000</v>
      </c>
      <c r="I47" s="30">
        <f t="shared" si="0"/>
        <v>1.0801387684301822</v>
      </c>
      <c r="J47" s="30">
        <f t="shared" si="1"/>
        <v>1.0907176697666257</v>
      </c>
      <c r="K47" s="30">
        <f t="shared" si="2"/>
        <v>1.0991486342674708</v>
      </c>
      <c r="L47" s="12"/>
      <c r="M47" s="30">
        <f t="shared" si="3"/>
        <v>0.92580696964830578</v>
      </c>
      <c r="N47" s="30">
        <f t="shared" si="4"/>
        <v>0.91682754182754178</v>
      </c>
      <c r="O47" s="30">
        <f t="shared" si="5"/>
        <v>0.90979506212683559</v>
      </c>
    </row>
    <row r="48" spans="1:15" x14ac:dyDescent="0.35">
      <c r="A48" s="31" t="s">
        <v>54</v>
      </c>
      <c r="B48" s="29">
        <v>9901000</v>
      </c>
      <c r="C48" s="29">
        <v>9887000</v>
      </c>
      <c r="D48" s="29">
        <v>9784000</v>
      </c>
      <c r="E48" s="29"/>
      <c r="F48" s="29">
        <v>10569000</v>
      </c>
      <c r="G48" s="29">
        <v>10590000</v>
      </c>
      <c r="H48" s="29">
        <v>10576000</v>
      </c>
      <c r="I48" s="30">
        <f t="shared" si="0"/>
        <v>1.0674679325320675</v>
      </c>
      <c r="J48" s="30">
        <f t="shared" si="1"/>
        <v>1.0711034692019823</v>
      </c>
      <c r="K48" s="30">
        <f t="shared" si="2"/>
        <v>1.0809484873262469</v>
      </c>
      <c r="L48" s="12"/>
      <c r="M48" s="30">
        <f t="shared" si="3"/>
        <v>0.93679629103983353</v>
      </c>
      <c r="N48" s="30">
        <f t="shared" si="4"/>
        <v>0.93361661945231356</v>
      </c>
      <c r="O48" s="30">
        <f t="shared" si="5"/>
        <v>0.9251134644478064</v>
      </c>
    </row>
    <row r="49" spans="1:15" x14ac:dyDescent="0.35">
      <c r="A49" s="31" t="s">
        <v>55</v>
      </c>
      <c r="B49" s="29">
        <v>13660000</v>
      </c>
      <c r="C49" s="29">
        <v>13827000</v>
      </c>
      <c r="D49" s="29">
        <v>13755000</v>
      </c>
      <c r="E49" s="29"/>
      <c r="F49" s="29">
        <v>14118000</v>
      </c>
      <c r="G49" s="29">
        <v>14311000</v>
      </c>
      <c r="H49" s="29">
        <v>14447000</v>
      </c>
      <c r="I49" s="30">
        <f t="shared" si="0"/>
        <v>1.0335285505124452</v>
      </c>
      <c r="J49" s="30">
        <f t="shared" si="1"/>
        <v>1.0350039777247415</v>
      </c>
      <c r="K49" s="30">
        <f t="shared" si="2"/>
        <v>1.0503089785532533</v>
      </c>
      <c r="L49" s="12"/>
      <c r="M49" s="30">
        <f t="shared" si="3"/>
        <v>0.96755914435472445</v>
      </c>
      <c r="N49" s="30">
        <f t="shared" si="4"/>
        <v>0.96617986164488856</v>
      </c>
      <c r="O49" s="30">
        <f t="shared" si="5"/>
        <v>0.95210078216930849</v>
      </c>
    </row>
    <row r="50" spans="1:15" x14ac:dyDescent="0.35">
      <c r="A50" s="31" t="s">
        <v>5</v>
      </c>
      <c r="B50" s="29">
        <v>22393000</v>
      </c>
      <c r="C50" s="29">
        <v>22486000</v>
      </c>
      <c r="D50" s="29">
        <v>22388000</v>
      </c>
      <c r="E50" s="29"/>
      <c r="F50" s="29">
        <v>24032000</v>
      </c>
      <c r="G50" s="29">
        <v>24207000</v>
      </c>
      <c r="H50" s="29">
        <v>24389000</v>
      </c>
      <c r="I50" s="30">
        <f t="shared" si="0"/>
        <v>1.0731925155182422</v>
      </c>
      <c r="J50" s="30">
        <f t="shared" si="1"/>
        <v>1.0765365116072223</v>
      </c>
      <c r="K50" s="30">
        <f t="shared" si="2"/>
        <v>1.089378238341969</v>
      </c>
      <c r="L50" s="12"/>
      <c r="M50" s="30">
        <f t="shared" si="3"/>
        <v>0.93179926764314247</v>
      </c>
      <c r="N50" s="30">
        <f t="shared" si="4"/>
        <v>0.92890486222993351</v>
      </c>
      <c r="O50" s="30">
        <f t="shared" si="5"/>
        <v>0.91795481569560045</v>
      </c>
    </row>
    <row r="51" spans="1:15" s="33" customFormat="1" x14ac:dyDescent="0.35">
      <c r="A51" s="68" t="s">
        <v>99</v>
      </c>
      <c r="B51" s="29">
        <v>5833000</v>
      </c>
      <c r="C51" s="29">
        <v>5731000</v>
      </c>
      <c r="D51" s="29">
        <v>5647000</v>
      </c>
      <c r="E51" s="29"/>
      <c r="F51" s="29">
        <v>6218000</v>
      </c>
      <c r="G51" s="29">
        <v>6188000</v>
      </c>
      <c r="H51" s="29">
        <v>6161000</v>
      </c>
      <c r="I51" s="69">
        <f>F51/B51</f>
        <v>1.066003771644094</v>
      </c>
      <c r="J51" s="69">
        <f>G51/C51</f>
        <v>1.0797417553655557</v>
      </c>
      <c r="K51" s="69">
        <f>H51/D51</f>
        <v>1.0910217814768903</v>
      </c>
      <c r="L51" s="29"/>
      <c r="M51" s="69">
        <f>B51/F51</f>
        <v>0.93808298488259889</v>
      </c>
      <c r="N51" s="69">
        <f>C51/G51</f>
        <v>0.92614738202973501</v>
      </c>
      <c r="O51" s="69">
        <f>D51/H51</f>
        <v>0.91657198506735915</v>
      </c>
    </row>
    <row r="52" spans="1:15" x14ac:dyDescent="0.35">
      <c r="A52" s="31" t="s">
        <v>70</v>
      </c>
      <c r="B52" s="29">
        <v>16560000</v>
      </c>
      <c r="C52" s="29">
        <v>16755000</v>
      </c>
      <c r="D52" s="29">
        <v>16741000</v>
      </c>
      <c r="E52" s="29"/>
      <c r="F52" s="29">
        <v>17814000</v>
      </c>
      <c r="G52" s="29">
        <v>18019000</v>
      </c>
      <c r="H52" s="29">
        <v>18228000</v>
      </c>
      <c r="I52" s="30">
        <f t="shared" si="0"/>
        <v>1.0757246376811593</v>
      </c>
      <c r="J52" s="30">
        <f t="shared" si="1"/>
        <v>1.0754401671142941</v>
      </c>
      <c r="K52" s="30">
        <f t="shared" si="2"/>
        <v>1.0888238456484081</v>
      </c>
      <c r="L52" s="12"/>
      <c r="M52" s="30">
        <f t="shared" si="3"/>
        <v>0.92960592792185925</v>
      </c>
      <c r="N52" s="30">
        <f t="shared" si="4"/>
        <v>0.9298518230756424</v>
      </c>
      <c r="O52" s="30">
        <f t="shared" si="5"/>
        <v>0.91842220759271453</v>
      </c>
    </row>
    <row r="53" spans="1:15" s="13" customFormat="1" x14ac:dyDescent="0.35">
      <c r="A53" s="31" t="s">
        <v>86</v>
      </c>
      <c r="B53" s="44">
        <v>8073000</v>
      </c>
      <c r="C53" s="44">
        <v>7976000</v>
      </c>
      <c r="D53" s="44">
        <v>7903000</v>
      </c>
      <c r="E53" s="44"/>
      <c r="F53" s="44">
        <v>8570000</v>
      </c>
      <c r="G53" s="44">
        <v>8549000</v>
      </c>
      <c r="H53" s="44">
        <v>8537000</v>
      </c>
      <c r="I53" s="45">
        <f>F53/B53</f>
        <v>1.061563235476279</v>
      </c>
      <c r="J53" s="45">
        <f>G53/C53</f>
        <v>1.071840521564694</v>
      </c>
      <c r="K53" s="45">
        <f>H54/D54</f>
        <v>1.147268148472572</v>
      </c>
      <c r="L53" s="44"/>
      <c r="M53" s="45">
        <f>B53/F53</f>
        <v>0.94200700116686109</v>
      </c>
      <c r="N53" s="45">
        <f>C53/G53</f>
        <v>0.93297461691425898</v>
      </c>
      <c r="O53" s="45">
        <f>D53/H53</f>
        <v>0.92573503572683613</v>
      </c>
    </row>
    <row r="54" spans="1:15" x14ac:dyDescent="0.35">
      <c r="A54" s="31" t="s">
        <v>6</v>
      </c>
      <c r="B54" s="29">
        <v>9257000</v>
      </c>
      <c r="C54" s="29">
        <v>9182000</v>
      </c>
      <c r="D54" s="29">
        <v>9133000</v>
      </c>
      <c r="E54" s="29"/>
      <c r="F54" s="29">
        <v>10470000</v>
      </c>
      <c r="G54" s="29">
        <v>10452000</v>
      </c>
      <c r="H54" s="29">
        <v>10478000</v>
      </c>
      <c r="I54" s="30">
        <f t="shared" si="0"/>
        <v>1.1310359727773576</v>
      </c>
      <c r="J54" s="30">
        <f t="shared" si="1"/>
        <v>1.1383140927902418</v>
      </c>
      <c r="K54" s="30">
        <f t="shared" si="2"/>
        <v>1.147268148472572</v>
      </c>
      <c r="L54" s="12"/>
      <c r="M54" s="30">
        <f t="shared" si="3"/>
        <v>0.88414517669532</v>
      </c>
      <c r="N54" s="30">
        <f t="shared" si="4"/>
        <v>0.87849215461155761</v>
      </c>
      <c r="O54" s="30">
        <f t="shared" si="5"/>
        <v>0.87163580836037413</v>
      </c>
    </row>
    <row r="55" spans="1:15" s="13" customFormat="1" x14ac:dyDescent="0.35">
      <c r="A55" s="31" t="s">
        <v>85</v>
      </c>
      <c r="B55" s="44">
        <v>3839000</v>
      </c>
      <c r="C55" s="44">
        <v>3920000</v>
      </c>
      <c r="D55" s="44">
        <v>3882000</v>
      </c>
      <c r="E55" s="44"/>
      <c r="F55" s="44">
        <v>4370000</v>
      </c>
      <c r="G55" s="44">
        <v>4545000</v>
      </c>
      <c r="H55" s="44">
        <v>4582000</v>
      </c>
      <c r="I55" s="45">
        <f t="shared" ref="I55:K56" si="8">F55/B55</f>
        <v>1.1383172701224278</v>
      </c>
      <c r="J55" s="45">
        <f t="shared" si="8"/>
        <v>1.159438775510204</v>
      </c>
      <c r="K55" s="45">
        <f t="shared" si="8"/>
        <v>1.1803194229778464</v>
      </c>
      <c r="L55" s="44"/>
      <c r="M55" s="45">
        <f t="shared" ref="M55:O56" si="9">B55/F55</f>
        <v>0.87848970251716252</v>
      </c>
      <c r="N55" s="45">
        <f t="shared" si="9"/>
        <v>0.86248624862486245</v>
      </c>
      <c r="O55" s="45">
        <f t="shared" si="9"/>
        <v>0.84722828459188126</v>
      </c>
    </row>
    <row r="56" spans="1:15" s="13" customFormat="1" x14ac:dyDescent="0.35">
      <c r="A56" s="31" t="s">
        <v>84</v>
      </c>
      <c r="B56" s="44">
        <v>12488000</v>
      </c>
      <c r="C56" s="44">
        <v>12467000</v>
      </c>
      <c r="D56" s="44">
        <v>12331000</v>
      </c>
      <c r="E56" s="44"/>
      <c r="F56" s="44">
        <v>13612000</v>
      </c>
      <c r="G56" s="44">
        <v>13598000</v>
      </c>
      <c r="H56" s="44">
        <v>13624000</v>
      </c>
      <c r="I56" s="45">
        <f t="shared" si="8"/>
        <v>1.090006406149904</v>
      </c>
      <c r="J56" s="45">
        <f t="shared" si="8"/>
        <v>1.0907194994786236</v>
      </c>
      <c r="K56" s="45">
        <f t="shared" si="8"/>
        <v>1.1048576757764983</v>
      </c>
      <c r="L56" s="44"/>
      <c r="M56" s="45">
        <f t="shared" si="9"/>
        <v>0.91742580076403168</v>
      </c>
      <c r="N56" s="45">
        <f t="shared" si="9"/>
        <v>0.91682600382409174</v>
      </c>
      <c r="O56" s="45">
        <f t="shared" si="9"/>
        <v>0.905093951849677</v>
      </c>
    </row>
    <row r="57" spans="1:15" x14ac:dyDescent="0.35">
      <c r="A57" s="31" t="s">
        <v>71</v>
      </c>
      <c r="B57" s="29">
        <v>13136000</v>
      </c>
      <c r="C57" s="29">
        <v>13304000</v>
      </c>
      <c r="D57" s="29">
        <v>13255000</v>
      </c>
      <c r="E57" s="29"/>
      <c r="F57" s="29">
        <v>13562000</v>
      </c>
      <c r="G57" s="29">
        <v>13755000</v>
      </c>
      <c r="H57" s="29">
        <v>13911000</v>
      </c>
      <c r="I57" s="30">
        <f t="shared" si="0"/>
        <v>1.032429963459196</v>
      </c>
      <c r="J57" s="30">
        <f t="shared" si="1"/>
        <v>1.0338995790739627</v>
      </c>
      <c r="K57" s="30">
        <f t="shared" si="2"/>
        <v>1.0494907582044513</v>
      </c>
      <c r="L57" s="12"/>
      <c r="M57" s="30">
        <f t="shared" si="3"/>
        <v>0.96858870373101313</v>
      </c>
      <c r="N57" s="30">
        <f t="shared" si="4"/>
        <v>0.96721192293711378</v>
      </c>
      <c r="O57" s="30">
        <f t="shared" si="5"/>
        <v>0.95284307382646827</v>
      </c>
    </row>
    <row r="58" spans="1:15" x14ac:dyDescent="0.35">
      <c r="A58" s="31" t="s">
        <v>8</v>
      </c>
      <c r="B58" s="29">
        <v>23654000</v>
      </c>
      <c r="C58" s="29">
        <v>23546000</v>
      </c>
      <c r="D58" s="29">
        <v>23611000</v>
      </c>
      <c r="E58" s="29"/>
      <c r="F58" s="29">
        <v>25438000</v>
      </c>
      <c r="G58" s="29">
        <v>25695000</v>
      </c>
      <c r="H58" s="29">
        <v>25858000</v>
      </c>
      <c r="I58" s="30">
        <f t="shared" si="0"/>
        <v>1.0754206476705843</v>
      </c>
      <c r="J58" s="30">
        <f t="shared" si="1"/>
        <v>1.0912681559500552</v>
      </c>
      <c r="K58" s="30">
        <f t="shared" si="2"/>
        <v>1.0951675066706197</v>
      </c>
      <c r="L58" s="12"/>
      <c r="M58" s="30">
        <f t="shared" si="3"/>
        <v>0.92986870036952596</v>
      </c>
      <c r="N58" s="30">
        <f t="shared" si="4"/>
        <v>0.91636505156645265</v>
      </c>
      <c r="O58" s="30">
        <f t="shared" si="5"/>
        <v>0.913102328099621</v>
      </c>
    </row>
    <row r="59" spans="1:15" x14ac:dyDescent="0.35">
      <c r="A59" s="31" t="s">
        <v>68</v>
      </c>
      <c r="B59" s="29">
        <v>13704000</v>
      </c>
      <c r="C59" s="29">
        <v>13471000</v>
      </c>
      <c r="D59" s="29">
        <v>13791000</v>
      </c>
      <c r="E59" s="29"/>
      <c r="F59" s="29">
        <v>15010000</v>
      </c>
      <c r="G59" s="29">
        <v>14955000</v>
      </c>
      <c r="H59" s="29">
        <v>15364000</v>
      </c>
      <c r="I59" s="30">
        <f t="shared" si="0"/>
        <v>1.0953006421482778</v>
      </c>
      <c r="J59" s="30">
        <f t="shared" si="1"/>
        <v>1.1101625714497809</v>
      </c>
      <c r="K59" s="30">
        <f t="shared" si="2"/>
        <v>1.1140598941338553</v>
      </c>
      <c r="L59" s="12"/>
      <c r="M59" s="30">
        <f t="shared" si="3"/>
        <v>0.91299133910726182</v>
      </c>
      <c r="N59" s="30">
        <f t="shared" si="4"/>
        <v>0.90076897358742891</v>
      </c>
      <c r="O59" s="30">
        <f t="shared" si="5"/>
        <v>0.89761780786253575</v>
      </c>
    </row>
    <row r="60" spans="1:15" x14ac:dyDescent="0.35">
      <c r="A60" s="31" t="s">
        <v>69</v>
      </c>
      <c r="B60" s="29">
        <v>9950000</v>
      </c>
      <c r="C60" s="29">
        <v>10075000</v>
      </c>
      <c r="D60" s="29">
        <v>9820000</v>
      </c>
      <c r="E60" s="29"/>
      <c r="F60" s="29">
        <v>10428000</v>
      </c>
      <c r="G60" s="29">
        <v>10740000</v>
      </c>
      <c r="H60" s="29">
        <v>10494000</v>
      </c>
      <c r="I60" s="30">
        <f t="shared" si="0"/>
        <v>1.0480402010050252</v>
      </c>
      <c r="J60" s="30">
        <f t="shared" si="1"/>
        <v>1.0660049627791564</v>
      </c>
      <c r="K60" s="30">
        <f t="shared" si="2"/>
        <v>1.0686354378818737</v>
      </c>
      <c r="L60" s="12"/>
      <c r="M60" s="30">
        <f t="shared" si="3"/>
        <v>0.95416187188339086</v>
      </c>
      <c r="N60" s="30">
        <f t="shared" si="4"/>
        <v>0.93808193668528861</v>
      </c>
      <c r="O60" s="30">
        <f t="shared" si="5"/>
        <v>0.93577282256527539</v>
      </c>
    </row>
    <row r="61" spans="1:15" x14ac:dyDescent="0.35">
      <c r="A61" s="31" t="s">
        <v>56</v>
      </c>
      <c r="B61" s="29">
        <v>3483000</v>
      </c>
      <c r="C61" s="29">
        <v>3455000</v>
      </c>
      <c r="D61" s="29">
        <v>3496000</v>
      </c>
      <c r="E61" s="29"/>
      <c r="F61" s="29">
        <v>3824000</v>
      </c>
      <c r="G61" s="29">
        <v>3912000</v>
      </c>
      <c r="H61" s="29">
        <v>3940000</v>
      </c>
      <c r="I61" s="30">
        <f t="shared" si="0"/>
        <v>1.0979041056560437</v>
      </c>
      <c r="J61" s="30">
        <f t="shared" si="1"/>
        <v>1.1322720694645441</v>
      </c>
      <c r="K61" s="30">
        <f t="shared" si="2"/>
        <v>1.1270022883295194</v>
      </c>
      <c r="L61" s="12"/>
      <c r="M61" s="30">
        <f t="shared" si="3"/>
        <v>0.91082635983263593</v>
      </c>
      <c r="N61" s="30">
        <f t="shared" si="4"/>
        <v>0.88317995910020453</v>
      </c>
      <c r="O61" s="30">
        <f t="shared" si="5"/>
        <v>0.8873096446700508</v>
      </c>
    </row>
    <row r="62" spans="1:15" x14ac:dyDescent="0.35">
      <c r="A62" s="31" t="s">
        <v>57</v>
      </c>
      <c r="B62" s="29">
        <v>6543000</v>
      </c>
      <c r="C62" s="29">
        <v>6456000</v>
      </c>
      <c r="D62" s="29">
        <v>6551000</v>
      </c>
      <c r="E62" s="29"/>
      <c r="F62" s="29">
        <v>7378000</v>
      </c>
      <c r="G62" s="29">
        <v>7471000</v>
      </c>
      <c r="H62" s="29">
        <v>7529000</v>
      </c>
      <c r="I62" s="30">
        <f t="shared" si="0"/>
        <v>1.1276173009322941</v>
      </c>
      <c r="J62" s="30">
        <f t="shared" si="1"/>
        <v>1.1572180916976456</v>
      </c>
      <c r="K62" s="30">
        <f t="shared" si="2"/>
        <v>1.1492901847046253</v>
      </c>
      <c r="L62" s="12"/>
      <c r="M62" s="30">
        <f t="shared" si="3"/>
        <v>0.88682569802114397</v>
      </c>
      <c r="N62" s="30">
        <f t="shared" si="4"/>
        <v>0.86414134653995445</v>
      </c>
      <c r="O62" s="30">
        <f t="shared" si="5"/>
        <v>0.87010227121795725</v>
      </c>
    </row>
    <row r="63" spans="1:15" x14ac:dyDescent="0.35">
      <c r="A63" s="31" t="s">
        <v>9</v>
      </c>
      <c r="B63" s="29">
        <v>12003000</v>
      </c>
      <c r="C63" s="29">
        <v>11795000</v>
      </c>
      <c r="D63" s="29">
        <v>11872000</v>
      </c>
      <c r="E63" s="29"/>
      <c r="F63" s="29">
        <v>13325000</v>
      </c>
      <c r="G63" s="29">
        <v>13396000</v>
      </c>
      <c r="H63" s="29">
        <v>13425000</v>
      </c>
      <c r="I63" s="30">
        <f t="shared" si="0"/>
        <v>1.1101391318836957</v>
      </c>
      <c r="J63" s="30">
        <f t="shared" si="1"/>
        <v>1.1357354811360747</v>
      </c>
      <c r="K63" s="30">
        <f t="shared" si="2"/>
        <v>1.1308119946091644</v>
      </c>
      <c r="L63" s="12"/>
      <c r="M63" s="30">
        <f t="shared" si="3"/>
        <v>0.90078799249530961</v>
      </c>
      <c r="N63" s="30">
        <f t="shared" si="4"/>
        <v>0.88048671245147803</v>
      </c>
      <c r="O63" s="30">
        <f t="shared" si="5"/>
        <v>0.88432029795158285</v>
      </c>
    </row>
    <row r="64" spans="1:15" x14ac:dyDescent="0.35">
      <c r="A64" s="31" t="s">
        <v>58</v>
      </c>
      <c r="B64" s="29">
        <v>3060000</v>
      </c>
      <c r="C64" s="29">
        <v>3001000</v>
      </c>
      <c r="D64" s="29">
        <v>3055000</v>
      </c>
      <c r="E64" s="29"/>
      <c r="F64" s="29">
        <v>3554000</v>
      </c>
      <c r="G64" s="29">
        <v>3559000</v>
      </c>
      <c r="H64" s="29">
        <v>3589000</v>
      </c>
      <c r="I64" s="30">
        <f t="shared" si="0"/>
        <v>1.1614379084967321</v>
      </c>
      <c r="J64" s="30">
        <f t="shared" si="1"/>
        <v>1.18593802065978</v>
      </c>
      <c r="K64" s="30">
        <f t="shared" si="2"/>
        <v>1.1747954173486088</v>
      </c>
      <c r="L64" s="12"/>
      <c r="M64" s="30">
        <f t="shared" si="3"/>
        <v>0.86100168823860435</v>
      </c>
      <c r="N64" s="30">
        <f t="shared" si="4"/>
        <v>0.84321438606350096</v>
      </c>
      <c r="O64" s="30">
        <f t="shared" si="5"/>
        <v>0.85121203677904711</v>
      </c>
    </row>
    <row r="65" spans="1:15" x14ac:dyDescent="0.35">
      <c r="A65" s="31" t="s">
        <v>59</v>
      </c>
      <c r="B65" s="29">
        <v>8520000</v>
      </c>
      <c r="C65" s="29">
        <v>8340000</v>
      </c>
      <c r="D65" s="29">
        <v>8376000</v>
      </c>
      <c r="E65" s="29"/>
      <c r="F65" s="29">
        <v>9501000</v>
      </c>
      <c r="G65" s="29">
        <v>9484000</v>
      </c>
      <c r="H65" s="29">
        <v>9485000</v>
      </c>
      <c r="I65" s="30">
        <f t="shared" si="0"/>
        <v>1.1151408450704225</v>
      </c>
      <c r="J65" s="30">
        <f t="shared" si="1"/>
        <v>1.1371702637889689</v>
      </c>
      <c r="K65" s="30">
        <f t="shared" si="2"/>
        <v>1.1324021012416428</v>
      </c>
      <c r="L65" s="12"/>
      <c r="M65" s="30">
        <f t="shared" si="3"/>
        <v>0.89674771076728765</v>
      </c>
      <c r="N65" s="30">
        <f t="shared" si="4"/>
        <v>0.87937579080556727</v>
      </c>
      <c r="O65" s="30">
        <f t="shared" si="5"/>
        <v>0.88307854507116501</v>
      </c>
    </row>
    <row r="66" spans="1:15" x14ac:dyDescent="0.35">
      <c r="A66" s="31" t="s">
        <v>80</v>
      </c>
      <c r="B66" s="29">
        <v>12445000</v>
      </c>
      <c r="C66" s="29">
        <v>12308000</v>
      </c>
      <c r="D66" s="29">
        <v>12300000</v>
      </c>
      <c r="E66" s="29"/>
      <c r="F66" s="29">
        <v>13656000</v>
      </c>
      <c r="G66" s="29">
        <v>13682000</v>
      </c>
      <c r="H66" s="29">
        <v>13687000</v>
      </c>
      <c r="I66" s="30">
        <f>F66/B66</f>
        <v>1.0973081558858979</v>
      </c>
      <c r="J66" s="30">
        <f>G66/C66</f>
        <v>1.1116347091322718</v>
      </c>
      <c r="K66" s="30">
        <f>H66/D66</f>
        <v>1.1127642276422764</v>
      </c>
      <c r="L66" s="12"/>
      <c r="M66" s="30">
        <f>B66/F66</f>
        <v>0.91132103104862328</v>
      </c>
      <c r="N66" s="30">
        <f>C66/G66</f>
        <v>0.89957608536763634</v>
      </c>
      <c r="O66" s="30">
        <f>D66/H66</f>
        <v>0.89866296485716368</v>
      </c>
    </row>
    <row r="67" spans="1:15" x14ac:dyDescent="0.35">
      <c r="A67" s="31" t="s">
        <v>60</v>
      </c>
      <c r="B67" s="29">
        <v>17111000</v>
      </c>
      <c r="C67" s="29">
        <v>17090000</v>
      </c>
      <c r="D67" s="29">
        <v>17060000</v>
      </c>
      <c r="E67" s="29"/>
      <c r="F67" s="29">
        <v>18060000</v>
      </c>
      <c r="G67" s="29">
        <v>18224000</v>
      </c>
      <c r="H67" s="29">
        <v>18329000</v>
      </c>
      <c r="I67" s="30">
        <f t="shared" si="0"/>
        <v>1.0554613990999941</v>
      </c>
      <c r="J67" s="30">
        <f t="shared" si="1"/>
        <v>1.0663545933294325</v>
      </c>
      <c r="K67" s="30">
        <f t="shared" si="2"/>
        <v>1.0743845252051583</v>
      </c>
      <c r="L67" s="12"/>
      <c r="M67" s="30">
        <f t="shared" si="3"/>
        <v>0.94745293466223701</v>
      </c>
      <c r="N67" s="30">
        <f t="shared" si="4"/>
        <v>0.93777436347673393</v>
      </c>
      <c r="O67" s="30">
        <f t="shared" si="5"/>
        <v>0.9307654536526816</v>
      </c>
    </row>
    <row r="68" spans="1:15" x14ac:dyDescent="0.35">
      <c r="A68" s="31" t="s">
        <v>61</v>
      </c>
      <c r="B68" s="29">
        <v>5460000</v>
      </c>
      <c r="C68" s="29">
        <v>5339000</v>
      </c>
      <c r="D68" s="29">
        <v>5321000</v>
      </c>
      <c r="E68" s="29"/>
      <c r="F68" s="29">
        <v>5947000</v>
      </c>
      <c r="G68" s="29">
        <v>5925000</v>
      </c>
      <c r="H68" s="29">
        <v>5896000</v>
      </c>
      <c r="I68" s="30">
        <f t="shared" si="0"/>
        <v>1.0891941391941391</v>
      </c>
      <c r="J68" s="30">
        <f t="shared" si="1"/>
        <v>1.1097583817194232</v>
      </c>
      <c r="K68" s="30">
        <f t="shared" si="2"/>
        <v>1.1080623942867882</v>
      </c>
      <c r="L68" s="12"/>
      <c r="M68" s="30">
        <f t="shared" si="3"/>
        <v>0.9181099714141584</v>
      </c>
      <c r="N68" s="30">
        <f t="shared" si="4"/>
        <v>0.90109704641350208</v>
      </c>
      <c r="O68" s="30">
        <f t="shared" si="5"/>
        <v>0.9024762550881954</v>
      </c>
    </row>
    <row r="69" spans="1:15" x14ac:dyDescent="0.35">
      <c r="A69" s="31" t="s">
        <v>62</v>
      </c>
      <c r="B69" s="29">
        <v>9385000</v>
      </c>
      <c r="C69" s="29">
        <v>9307000</v>
      </c>
      <c r="D69" s="29">
        <v>9245000</v>
      </c>
      <c r="E69" s="29"/>
      <c r="F69" s="29">
        <v>10102000</v>
      </c>
      <c r="G69" s="29">
        <v>10123000</v>
      </c>
      <c r="H69" s="29">
        <v>10098000</v>
      </c>
      <c r="I69" s="30">
        <f t="shared" si="0"/>
        <v>1.0763985082578582</v>
      </c>
      <c r="J69" s="30">
        <f t="shared" si="1"/>
        <v>1.0876759428387235</v>
      </c>
      <c r="K69" s="30">
        <f t="shared" si="2"/>
        <v>1.0922660897782586</v>
      </c>
      <c r="L69" s="12"/>
      <c r="M69" s="30">
        <f t="shared" si="3"/>
        <v>0.92902395565234608</v>
      </c>
      <c r="N69" s="30">
        <f t="shared" si="4"/>
        <v>0.91939148473772592</v>
      </c>
      <c r="O69" s="30">
        <f t="shared" si="5"/>
        <v>0.91552782729253313</v>
      </c>
    </row>
    <row r="70" spans="1:15" x14ac:dyDescent="0.35">
      <c r="A70" s="31" t="s">
        <v>63</v>
      </c>
      <c r="B70" s="29">
        <v>11651000</v>
      </c>
      <c r="C70" s="29">
        <v>11751000</v>
      </c>
      <c r="D70" s="29">
        <v>11739000</v>
      </c>
      <c r="E70" s="29"/>
      <c r="F70" s="29">
        <v>12113000</v>
      </c>
      <c r="G70" s="29">
        <v>12299000</v>
      </c>
      <c r="H70" s="29">
        <v>12433000</v>
      </c>
      <c r="I70" s="30">
        <f t="shared" si="0"/>
        <v>1.0396532486481846</v>
      </c>
      <c r="J70" s="30">
        <f t="shared" si="1"/>
        <v>1.0466343289932771</v>
      </c>
      <c r="K70" s="30">
        <f t="shared" si="2"/>
        <v>1.0591191753982452</v>
      </c>
      <c r="L70" s="12"/>
      <c r="M70" s="30">
        <f t="shared" si="3"/>
        <v>0.96185915958061585</v>
      </c>
      <c r="N70" s="30">
        <f t="shared" si="4"/>
        <v>0.95544353199447107</v>
      </c>
      <c r="O70" s="30">
        <f t="shared" si="5"/>
        <v>0.94418080913697422</v>
      </c>
    </row>
    <row r="71" spans="1:15" x14ac:dyDescent="0.35">
      <c r="A71" s="31" t="s">
        <v>46</v>
      </c>
      <c r="B71" s="29">
        <v>3902000</v>
      </c>
      <c r="C71" s="29">
        <v>3857000</v>
      </c>
      <c r="D71" s="29">
        <v>3746000</v>
      </c>
      <c r="E71" s="29"/>
      <c r="F71" s="29">
        <v>4176000</v>
      </c>
      <c r="G71" s="29">
        <v>4134000</v>
      </c>
      <c r="H71" s="29">
        <v>4101000</v>
      </c>
      <c r="I71" s="30">
        <f t="shared" si="0"/>
        <v>1.0702203997949769</v>
      </c>
      <c r="J71" s="30">
        <f t="shared" si="1"/>
        <v>1.0718174747212861</v>
      </c>
      <c r="K71" s="30">
        <f t="shared" si="2"/>
        <v>1.0947677522690871</v>
      </c>
      <c r="L71" s="12"/>
      <c r="M71" s="30">
        <f t="shared" si="3"/>
        <v>0.93438697318007657</v>
      </c>
      <c r="N71" s="30">
        <f t="shared" si="4"/>
        <v>0.93299467827769711</v>
      </c>
      <c r="O71" s="30">
        <f t="shared" si="5"/>
        <v>0.91343574737868816</v>
      </c>
    </row>
    <row r="72" spans="1:15" x14ac:dyDescent="0.35">
      <c r="A72" s="31" t="s">
        <v>24</v>
      </c>
      <c r="B72" s="29">
        <v>4127000</v>
      </c>
      <c r="C72" s="29">
        <v>4056000</v>
      </c>
      <c r="D72" s="29">
        <v>3950000</v>
      </c>
      <c r="E72" s="29"/>
      <c r="F72" s="29">
        <v>3234000</v>
      </c>
      <c r="G72" s="29">
        <v>3251000</v>
      </c>
      <c r="H72" s="29">
        <v>3252000</v>
      </c>
      <c r="I72" s="30">
        <f t="shared" si="0"/>
        <v>0.78362006299975773</v>
      </c>
      <c r="J72" s="30">
        <f t="shared" si="1"/>
        <v>0.8015285996055227</v>
      </c>
      <c r="K72" s="30">
        <f t="shared" si="2"/>
        <v>0.82329113924050634</v>
      </c>
      <c r="L72" s="12"/>
      <c r="M72" s="30">
        <f t="shared" si="3"/>
        <v>1.2761286332714905</v>
      </c>
      <c r="N72" s="30">
        <f t="shared" si="4"/>
        <v>1.2476161181175023</v>
      </c>
      <c r="O72" s="30">
        <f t="shared" si="5"/>
        <v>1.2146371463714638</v>
      </c>
    </row>
    <row r="73" spans="1:15" x14ac:dyDescent="0.35">
      <c r="B73" s="3"/>
      <c r="C73" s="3"/>
      <c r="D73" s="3"/>
      <c r="E73" s="3"/>
      <c r="F73" s="3"/>
      <c r="G73" s="3"/>
      <c r="H73" s="3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Calculette FE</vt:lpstr>
      <vt:lpstr>TDB</vt:lpstr>
    </vt:vector>
  </TitlesOfParts>
  <Company>Métropole Télévision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BAGATELLA JULIE</dc:creator>
  <cp:lastModifiedBy>DELAMARRE-LEHMANN GUILLAUME</cp:lastModifiedBy>
  <dcterms:created xsi:type="dcterms:W3CDTF">2023-08-30T13:44:49Z</dcterms:created>
  <dcterms:modified xsi:type="dcterms:W3CDTF">2023-09-19T14:58:17Z</dcterms:modified>
</cp:coreProperties>
</file>